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Investor_Relations\03_Aktie\Rückkauf 2023\"/>
    </mc:Choice>
  </mc:AlternateContent>
  <xr:revisionPtr revIDLastSave="0" documentId="13_ncr:1_{CA428AB1-DE0F-4903-B2D6-A5B91C29FBD1}" xr6:coauthVersionLast="47" xr6:coauthVersionMax="47" xr10:uidLastSave="{00000000-0000-0000-0000-000000000000}"/>
  <bookViews>
    <workbookView xWindow="19090" yWindow="5160" windowWidth="19420" windowHeight="10420" xr2:uid="{00000000-000D-0000-FFFF-FFFF00000000}"/>
  </bookViews>
  <sheets>
    <sheet name="Aktienrückkauf_share buyback" sheetId="2" r:id="rId1"/>
    <sheet name="Total ENG" sheetId="3" state="hidden" r:id="rId2"/>
    <sheet name="Tabelle1" sheetId="4" state="hidden" r:id="rId3"/>
  </sheets>
  <definedNames>
    <definedName name="_xlnm.Print_Area" localSheetId="0">'Aktienrückkauf_share buyback'!$A$1:$H$25</definedName>
    <definedName name="_xlnm.Print_Titles" localSheetId="0">'Aktienrückkauf_share buyback'!#REF!</definedName>
    <definedName name="_xlnm.Print_Titles" localSheetId="1">'Total ENG'!$1:$1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H25" i="2"/>
  <c r="F25" i="2"/>
  <c r="E25" i="2"/>
  <c r="D25" i="2"/>
  <c r="C25" i="2"/>
  <c r="B25" i="2"/>
  <c r="G25" i="2" l="1"/>
  <c r="A22" i="3"/>
  <c r="B22" i="3"/>
  <c r="E22" i="3"/>
  <c r="F22" i="3"/>
  <c r="G22" i="3"/>
  <c r="A23" i="3"/>
  <c r="B23" i="3"/>
  <c r="E23" i="3"/>
  <c r="F23" i="3"/>
  <c r="G23" i="3"/>
  <c r="A24" i="3"/>
  <c r="B24" i="3"/>
  <c r="E24" i="3"/>
  <c r="F24" i="3"/>
  <c r="G24" i="3"/>
  <c r="A21" i="3"/>
  <c r="B21" i="3"/>
  <c r="E21" i="3"/>
  <c r="F21" i="3"/>
  <c r="G21" i="3"/>
  <c r="A16" i="3"/>
  <c r="A17" i="3"/>
  <c r="A18" i="3"/>
  <c r="A19" i="3"/>
  <c r="A20" i="3"/>
  <c r="H24" i="3" l="1"/>
  <c r="C24" i="3"/>
  <c r="H23" i="3" l="1"/>
  <c r="C23" i="3"/>
  <c r="H22" i="3" l="1"/>
  <c r="C22" i="3"/>
  <c r="C21" i="3" l="1"/>
  <c r="H21" i="3"/>
  <c r="C25" i="3" l="1"/>
  <c r="A15" i="3"/>
  <c r="A14" i="3"/>
  <c r="A13" i="3"/>
  <c r="A12" i="3"/>
  <c r="A11" i="3"/>
  <c r="A10" i="3"/>
  <c r="A9" i="3"/>
  <c r="A8" i="3"/>
  <c r="A7" i="3"/>
  <c r="A3" i="3"/>
  <c r="A4" i="3"/>
  <c r="A5" i="3"/>
  <c r="A6" i="3"/>
  <c r="A2" i="3"/>
  <c r="E25" i="3"/>
  <c r="G17" i="3"/>
  <c r="G18" i="3"/>
  <c r="G19" i="3"/>
  <c r="G20" i="3"/>
  <c r="F17" i="3"/>
  <c r="F18" i="3"/>
  <c r="F19" i="3"/>
  <c r="F20" i="3"/>
  <c r="E17" i="3"/>
  <c r="E18" i="3"/>
  <c r="E19" i="3"/>
  <c r="E20" i="3"/>
  <c r="B17" i="3"/>
  <c r="B18" i="3"/>
  <c r="B19" i="3"/>
  <c r="B20" i="3"/>
  <c r="C17" i="3"/>
  <c r="H17" i="3"/>
  <c r="H18" i="3"/>
  <c r="H19" i="3"/>
  <c r="C20" i="3"/>
  <c r="H20" i="3"/>
  <c r="C18" i="3"/>
  <c r="C19" i="3"/>
  <c r="G16" i="3"/>
  <c r="F16" i="3"/>
  <c r="E16" i="3"/>
  <c r="B16" i="3"/>
  <c r="H16" i="3"/>
  <c r="C16" i="3"/>
  <c r="B12" i="3"/>
  <c r="E12" i="3"/>
  <c r="F12" i="3"/>
  <c r="G12" i="3"/>
  <c r="B13" i="3"/>
  <c r="E13" i="3"/>
  <c r="F13" i="3"/>
  <c r="G13" i="3"/>
  <c r="B14" i="3"/>
  <c r="E14" i="3"/>
  <c r="F14" i="3"/>
  <c r="G14" i="3"/>
  <c r="B15" i="3"/>
  <c r="E15" i="3"/>
  <c r="F15" i="3"/>
  <c r="G15" i="3"/>
  <c r="H12" i="3"/>
  <c r="H13" i="3"/>
  <c r="H14" i="3"/>
  <c r="H15" i="3"/>
  <c r="C12" i="3"/>
  <c r="C14" i="3"/>
  <c r="C15" i="3"/>
  <c r="C13" i="3"/>
  <c r="B11" i="3"/>
  <c r="E11" i="3"/>
  <c r="F11" i="3"/>
  <c r="G11" i="3"/>
  <c r="C11" i="3"/>
  <c r="H11" i="3"/>
  <c r="G10" i="3"/>
  <c r="F10" i="3"/>
  <c r="E10" i="3"/>
  <c r="B10" i="3"/>
  <c r="H10" i="3"/>
  <c r="C10" i="3"/>
  <c r="B8" i="3"/>
  <c r="E8" i="3"/>
  <c r="F8" i="3"/>
  <c r="G8" i="3"/>
  <c r="B9" i="3"/>
  <c r="E9" i="3"/>
  <c r="F9" i="3"/>
  <c r="G9" i="3"/>
  <c r="H8" i="3"/>
  <c r="C9" i="3"/>
  <c r="H9" i="3"/>
  <c r="C8" i="3"/>
  <c r="B7" i="3"/>
  <c r="E7" i="3"/>
  <c r="F7" i="3"/>
  <c r="G7" i="3"/>
  <c r="C7" i="3"/>
  <c r="H7" i="3"/>
  <c r="B6" i="3"/>
  <c r="E6" i="3"/>
  <c r="F6" i="3"/>
  <c r="G6" i="3"/>
  <c r="C6" i="3"/>
  <c r="H6" i="3"/>
  <c r="B5" i="3"/>
  <c r="E5" i="3"/>
  <c r="F5" i="3"/>
  <c r="G5" i="3"/>
  <c r="C5" i="3"/>
  <c r="H5" i="3"/>
  <c r="G4" i="3"/>
  <c r="F4" i="3"/>
  <c r="E4" i="3"/>
  <c r="B4" i="3"/>
  <c r="H4" i="3"/>
  <c r="C4" i="3"/>
  <c r="B3" i="3"/>
  <c r="E3" i="3"/>
  <c r="F3" i="3"/>
  <c r="G3" i="3"/>
  <c r="H3" i="3"/>
  <c r="C3" i="3"/>
  <c r="B25" i="3"/>
  <c r="B2" i="3"/>
  <c r="E2" i="3"/>
  <c r="F2" i="3"/>
  <c r="G2" i="3"/>
  <c r="H2" i="3"/>
  <c r="F25" i="3"/>
  <c r="C2" i="3"/>
  <c r="G25" i="3" l="1"/>
  <c r="D3" i="3"/>
  <c r="D2" i="3"/>
  <c r="H25" i="3"/>
  <c r="D4" i="3" l="1"/>
  <c r="D5" i="3" l="1"/>
  <c r="D6" i="3" l="1"/>
  <c r="D7" i="3" l="1"/>
  <c r="D8" i="3"/>
  <c r="D9" i="3" l="1"/>
  <c r="D10" i="3" l="1"/>
  <c r="D11" i="3" l="1"/>
  <c r="D12" i="3" l="1"/>
  <c r="D13" i="3" l="1"/>
  <c r="D14" i="3" l="1"/>
  <c r="D15" i="3" l="1"/>
  <c r="D16" i="3" l="1"/>
  <c r="D17" i="3" l="1"/>
  <c r="D18" i="3" l="1"/>
  <c r="D19" i="3" l="1"/>
  <c r="D20" i="3" l="1"/>
  <c r="D21" i="3"/>
  <c r="D22" i="3" l="1"/>
  <c r="D23" i="3" l="1"/>
  <c r="D24" i="3" l="1"/>
  <c r="D25" i="3" l="1"/>
</calcChain>
</file>

<file path=xl/sharedStrings.xml><?xml version="1.0" encoding="utf-8"?>
<sst xmlns="http://schemas.openxmlformats.org/spreadsheetml/2006/main" count="32" uniqueCount="30">
  <si>
    <t>Datum</t>
  </si>
  <si>
    <t>Anzahl Gesamtaktien</t>
  </si>
  <si>
    <t>Date</t>
  </si>
  <si>
    <t>Repurchased volume
(number of shares) (purchase via the stock exchange)</t>
  </si>
  <si>
    <t>Shares repurchased
as portion of the
share capital per day</t>
  </si>
  <si>
    <t>Shares repurchased
as portion of the
share capital in total</t>
  </si>
  <si>
    <t xml:space="preserve"> Highest price
per share
paid in EUR</t>
  </si>
  <si>
    <t>Lowest price
per share
paid in EUR</t>
  </si>
  <si>
    <t>Weighted average
price paid per
share in EUR</t>
  </si>
  <si>
    <t>Value of the
repurchased
shares in EUR</t>
  </si>
  <si>
    <t>Tages VWAP</t>
  </si>
  <si>
    <t>Rückgekaufte Aktien (erworben über die Börse)</t>
  </si>
  <si>
    <t>Rückgekaufte Aktien als Anteil am Grundkapital pro Tag</t>
  </si>
  <si>
    <t>Rückgekaufte Aktien als Anteil am Grundkapital gesamt</t>
  </si>
  <si>
    <t>Bezahlter Höchstkurs je Aktie (EUR)</t>
  </si>
  <si>
    <t>Bezahlter Tiefstkurs je Aktie (EUR)</t>
  </si>
  <si>
    <t>Gew. Durchschnittspreis der rückerworbenen Aktien (EUR)</t>
  </si>
  <si>
    <t>Wert (EUR)</t>
  </si>
  <si>
    <t>Repurchased shares (acquired via the stock exchange)</t>
  </si>
  <si>
    <t>Repurchased shares as a proportion of share capital per day</t>
  </si>
  <si>
    <t>Repurchased shares as a proportion of total share capital</t>
  </si>
  <si>
    <t>Paid share price high (EUR)</t>
  </si>
  <si>
    <t>Paid share price low (EUR)</t>
  </si>
  <si>
    <t>Weighted average price of repurchased shares (EUR)</t>
  </si>
  <si>
    <t>Amount (EUR)</t>
  </si>
  <si>
    <t>Daily VWAP</t>
  </si>
  <si>
    <t>Total Shares</t>
  </si>
  <si>
    <t>Rückerworbene Aktien gesamt als Anteil am Grundkapital</t>
  </si>
  <si>
    <t>Rückgekaufte Aktien gesamt (erworben über die Börse)</t>
  </si>
  <si>
    <t>Repurchased shares in total (acquired via the stock exchange)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</si>
</sst>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%"/>
    <numFmt numFmtId="165" formatCode="#,##0.000"/>
    <numFmt numFmtId="166" formatCode="#,##0.0000"/>
    <numFmt numFmtId="167" formatCode="0.000"/>
    <numFmt numFmtId="168" formatCode="0.0000"/>
    <numFmt numFmtId="169" formatCode="dd/mm/yy;@"/>
    <numFmt numFmtId="170" formatCode="[$-C07]d\ mmm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14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45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166" fontId="0" fillId="0" borderId="0" xfId="0" applyNumberFormat="1"/>
    <xf numFmtId="0" fontId="6" fillId="2" borderId="1" xfId="2" applyFont="1" applyFill="1" applyBorder="1" applyAlignment="1">
      <alignment horizontal="center" wrapText="1"/>
    </xf>
    <xf numFmtId="0" fontId="4" fillId="0" borderId="0" xfId="0" applyFont="1"/>
    <xf numFmtId="3" fontId="2" fillId="0" borderId="0" xfId="0" applyNumberFormat="1" applyFont="1"/>
    <xf numFmtId="164" fontId="2" fillId="0" borderId="0" xfId="1" applyNumberFormat="1" applyFont="1" applyBorder="1"/>
    <xf numFmtId="166" fontId="2" fillId="0" borderId="0" xfId="0" applyNumberFormat="1" applyFont="1"/>
    <xf numFmtId="3" fontId="1" fillId="0" borderId="1" xfId="0" applyNumberFormat="1" applyFont="1" applyBorder="1"/>
    <xf numFmtId="164" fontId="1" fillId="0" borderId="1" xfId="1" applyNumberFormat="1" applyFont="1" applyBorder="1"/>
    <xf numFmtId="167" fontId="1" fillId="0" borderId="1" xfId="0" applyNumberFormat="1" applyFont="1" applyBorder="1"/>
    <xf numFmtId="4" fontId="1" fillId="0" borderId="1" xfId="0" applyNumberFormat="1" applyFont="1" applyBorder="1"/>
    <xf numFmtId="4" fontId="7" fillId="0" borderId="0" xfId="0" applyNumberFormat="1" applyFont="1"/>
    <xf numFmtId="164" fontId="8" fillId="0" borderId="0" xfId="1" applyNumberFormat="1" applyFont="1"/>
    <xf numFmtId="166" fontId="8" fillId="0" borderId="0" xfId="0" applyNumberFormat="1" applyFont="1"/>
    <xf numFmtId="165" fontId="0" fillId="0" borderId="0" xfId="0" applyNumberFormat="1"/>
    <xf numFmtId="0" fontId="2" fillId="0" borderId="0" xfId="0" applyFont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164" fontId="2" fillId="3" borderId="1" xfId="1" applyNumberFormat="1" applyFont="1" applyFill="1" applyBorder="1"/>
    <xf numFmtId="165" fontId="2" fillId="3" borderId="1" xfId="0" applyNumberFormat="1" applyFont="1" applyFill="1" applyBorder="1"/>
    <xf numFmtId="166" fontId="2" fillId="3" borderId="1" xfId="0" applyNumberFormat="1" applyFont="1" applyFill="1" applyBorder="1"/>
    <xf numFmtId="168" fontId="2" fillId="3" borderId="1" xfId="0" applyNumberFormat="1" applyFont="1" applyFill="1" applyBorder="1"/>
    <xf numFmtId="0" fontId="1" fillId="0" borderId="0" xfId="0" applyFont="1"/>
    <xf numFmtId="2" fontId="0" fillId="0" borderId="0" xfId="0" applyNumberFormat="1"/>
    <xf numFmtId="167" fontId="0" fillId="0" borderId="0" xfId="0" applyNumberFormat="1"/>
    <xf numFmtId="0" fontId="6" fillId="2" borderId="1" xfId="2" applyFont="1" applyFill="1" applyBorder="1" applyAlignment="1">
      <alignment horizontal="center" vertical="center" wrapText="1"/>
    </xf>
    <xf numFmtId="169" fontId="2" fillId="3" borderId="1" xfId="0" applyNumberFormat="1" applyFont="1" applyFill="1" applyBorder="1"/>
    <xf numFmtId="170" fontId="1" fillId="0" borderId="1" xfId="0" applyNumberFormat="1" applyFont="1" applyBorder="1"/>
    <xf numFmtId="168" fontId="1" fillId="0" borderId="1" xfId="0" applyNumberFormat="1" applyFont="1" applyBorder="1"/>
    <xf numFmtId="14" fontId="1" fillId="0" borderId="1" xfId="0" applyNumberFormat="1" applyFont="1" applyBorder="1"/>
    <xf numFmtId="166" fontId="1" fillId="0" borderId="1" xfId="0" applyNumberFormat="1" applyFont="1" applyBorder="1"/>
    <xf numFmtId="3" fontId="1" fillId="0" borderId="0" xfId="0" applyNumberFormat="1" applyFont="1"/>
    <xf numFmtId="164" fontId="1" fillId="0" borderId="0" xfId="1" applyNumberFormat="1" applyFont="1"/>
    <xf numFmtId="16" fontId="1" fillId="0" borderId="0" xfId="0" applyNumberFormat="1" applyFont="1"/>
    <xf numFmtId="168" fontId="1" fillId="0" borderId="0" xfId="0" applyNumberFormat="1" applyFont="1"/>
    <xf numFmtId="4" fontId="1" fillId="0" borderId="0" xfId="0" applyNumberFormat="1" applyFont="1"/>
    <xf numFmtId="166" fontId="2" fillId="3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8" fillId="0" borderId="3" xfId="2" applyFont="1" applyFill="1" applyBorder="1" applyAlignment="1">
      <alignment horizontal="left" wrapText="1"/>
    </xf>
    <xf numFmtId="0" fontId="8" fillId="0" borderId="3" xfId="2" applyFont="1" applyFill="1" applyBorder="1" applyAlignment="1">
      <alignment horizontal="center" wrapText="1"/>
    </xf>
    <xf numFmtId="4" fontId="8" fillId="0" borderId="3" xfId="2" applyNumberFormat="1" applyFont="1" applyFill="1" applyBorder="1" applyAlignment="1">
      <alignment horizontal="center" wrapText="1"/>
    </xf>
    <xf numFmtId="166" fontId="1" fillId="0" borderId="2" xfId="0" applyNumberFormat="1" applyFont="1" applyBorder="1"/>
  </cellXfs>
  <cellStyles count="5">
    <cellStyle name="Prozent" xfId="1" builtinId="5"/>
    <cellStyle name="Standard" xfId="0" builtinId="0"/>
    <cellStyle name="Standard 2" xfId="2" xr:uid="{00000000-0005-0000-0000-000002000000}"/>
    <cellStyle name="Standard 3" xfId="4" xr:uid="{18B74D91-A884-4071-94ED-96DB6F20CA5A}"/>
    <cellStyle name="Standard 4" xfId="3" xr:uid="{7A82B4CD-22E4-4A18-9D67-E7772F77F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S32"/>
  <sheetViews>
    <sheetView tabSelected="1" zoomScale="70" zoomScaleNormal="70" workbookViewId="0">
      <selection activeCell="K24" sqref="K24"/>
    </sheetView>
  </sheetViews>
  <sheetFormatPr baseColWidth="10" defaultColWidth="9.140625" defaultRowHeight="12.75" x14ac:dyDescent="0.2"/>
  <cols>
    <col min="1" max="1" width="15.28515625" style="6" bestFit="1" customWidth="1"/>
    <col min="2" max="2" width="22.42578125" style="6" customWidth="1"/>
    <col min="3" max="4" width="22.5703125" style="6" customWidth="1"/>
    <col min="5" max="6" width="22.28515625" style="6" customWidth="1"/>
    <col min="7" max="7" width="21" style="6" customWidth="1"/>
    <col min="8" max="9" width="19.28515625" style="6" customWidth="1"/>
    <col min="10" max="10" width="9.140625" style="6" customWidth="1"/>
    <col min="11" max="13" width="16.5703125" style="6" customWidth="1"/>
    <col min="14" max="254" width="11.42578125" style="6" customWidth="1"/>
    <col min="255" max="16384" width="9.140625" style="6"/>
  </cols>
  <sheetData>
    <row r="1" spans="1:19" x14ac:dyDescent="0.2">
      <c r="A1" s="40"/>
      <c r="B1" s="40"/>
      <c r="C1" s="40"/>
      <c r="D1" s="40"/>
      <c r="E1" s="40"/>
      <c r="F1" s="40"/>
      <c r="G1" s="40"/>
      <c r="H1" s="40"/>
      <c r="I1" s="40"/>
      <c r="J1" s="25"/>
      <c r="K1" s="40"/>
      <c r="L1" s="40"/>
      <c r="M1" s="40"/>
      <c r="N1" s="25"/>
      <c r="O1" s="25"/>
      <c r="P1" s="25"/>
      <c r="Q1" s="25"/>
      <c r="R1" s="25"/>
      <c r="S1" s="25"/>
    </row>
    <row r="2" spans="1:19" ht="48.75" thickBot="1" x14ac:dyDescent="0.25">
      <c r="A2" s="41" t="s">
        <v>0</v>
      </c>
      <c r="B2" s="42" t="s">
        <v>11</v>
      </c>
      <c r="C2" s="42" t="s">
        <v>12</v>
      </c>
      <c r="D2" s="42" t="s">
        <v>13</v>
      </c>
      <c r="E2" s="42" t="s">
        <v>14</v>
      </c>
      <c r="F2" s="43" t="s">
        <v>15</v>
      </c>
      <c r="G2" s="42" t="s">
        <v>16</v>
      </c>
      <c r="H2" s="42" t="s">
        <v>17</v>
      </c>
      <c r="I2" s="42" t="s">
        <v>10</v>
      </c>
      <c r="J2" s="25"/>
      <c r="K2" s="42" t="s">
        <v>1</v>
      </c>
      <c r="L2" s="42" t="s">
        <v>28</v>
      </c>
      <c r="M2" s="42" t="s">
        <v>27</v>
      </c>
      <c r="N2" s="25"/>
      <c r="O2" s="25"/>
      <c r="P2" s="25"/>
      <c r="Q2" s="25"/>
      <c r="R2" s="25"/>
      <c r="S2" s="25"/>
    </row>
    <row r="3" spans="1:19" ht="48.75" thickBot="1" x14ac:dyDescent="0.25">
      <c r="A3" s="41" t="s">
        <v>2</v>
      </c>
      <c r="B3" s="42" t="s">
        <v>18</v>
      </c>
      <c r="C3" s="42" t="s">
        <v>19</v>
      </c>
      <c r="D3" s="42" t="s">
        <v>20</v>
      </c>
      <c r="E3" s="43" t="s">
        <v>21</v>
      </c>
      <c r="F3" s="43" t="s">
        <v>22</v>
      </c>
      <c r="G3" s="42" t="s">
        <v>23</v>
      </c>
      <c r="H3" s="42" t="s">
        <v>24</v>
      </c>
      <c r="I3" s="42" t="s">
        <v>25</v>
      </c>
      <c r="J3" s="25"/>
      <c r="K3" s="42" t="s">
        <v>26</v>
      </c>
      <c r="L3" s="42" t="s">
        <v>29</v>
      </c>
      <c r="M3" s="42" t="s">
        <v>20</v>
      </c>
      <c r="N3" s="25"/>
      <c r="O3" s="25"/>
      <c r="P3" s="25"/>
      <c r="Q3" s="25"/>
      <c r="R3" s="25"/>
      <c r="S3" s="25"/>
    </row>
    <row r="4" spans="1:19" x14ac:dyDescent="0.2">
      <c r="A4" s="32">
        <v>45016</v>
      </c>
      <c r="B4" s="10">
        <v>23923</v>
      </c>
      <c r="C4" s="11">
        <v>2.1410989296089496E-4</v>
      </c>
      <c r="D4" s="11">
        <v>2.1410989296089496E-4</v>
      </c>
      <c r="E4" s="12">
        <v>26.74</v>
      </c>
      <c r="F4" s="12">
        <v>26.28</v>
      </c>
      <c r="G4" s="33">
        <v>26.625800000000002</v>
      </c>
      <c r="H4" s="13">
        <v>636969.01340000005</v>
      </c>
      <c r="I4" s="33">
        <v>26.625800000000002</v>
      </c>
      <c r="J4" s="25"/>
      <c r="K4" s="34">
        <v>111732343</v>
      </c>
      <c r="L4" s="34">
        <v>23923</v>
      </c>
      <c r="M4" s="35">
        <v>2.1410989296089496E-4</v>
      </c>
      <c r="N4" s="36"/>
      <c r="O4" s="25"/>
      <c r="P4" s="34"/>
      <c r="Q4" s="37"/>
      <c r="R4" s="25"/>
      <c r="S4" s="25"/>
    </row>
    <row r="5" spans="1:19" x14ac:dyDescent="0.2">
      <c r="A5" s="32">
        <v>45019</v>
      </c>
      <c r="B5" s="10">
        <v>38000</v>
      </c>
      <c r="C5" s="11">
        <v>3.4009847981081E-4</v>
      </c>
      <c r="D5" s="11">
        <v>5.5420837277170493E-4</v>
      </c>
      <c r="E5" s="12">
        <v>26.7</v>
      </c>
      <c r="F5" s="12">
        <v>26.36</v>
      </c>
      <c r="G5" s="33">
        <v>26.546199999999999</v>
      </c>
      <c r="H5" s="13">
        <v>1008755.6</v>
      </c>
      <c r="I5" s="33">
        <v>26.5427</v>
      </c>
      <c r="J5" s="25"/>
      <c r="K5" s="34">
        <v>111732343</v>
      </c>
      <c r="L5" s="34">
        <v>61923</v>
      </c>
      <c r="M5" s="35">
        <v>5.5420837277170493E-4</v>
      </c>
    </row>
    <row r="6" spans="1:19" x14ac:dyDescent="0.2">
      <c r="A6" s="32">
        <v>45020</v>
      </c>
      <c r="B6" s="10">
        <v>39464</v>
      </c>
      <c r="C6" s="11">
        <v>3.5320122124352121E-4</v>
      </c>
      <c r="D6" s="11">
        <v>9.0740959401522619E-4</v>
      </c>
      <c r="E6" s="12">
        <v>26.7</v>
      </c>
      <c r="F6" s="12">
        <v>26.38</v>
      </c>
      <c r="G6" s="33">
        <v>26.544699999999999</v>
      </c>
      <c r="H6" s="13">
        <v>1047560.0408</v>
      </c>
      <c r="I6" s="33">
        <v>26.4754</v>
      </c>
      <c r="J6" s="25"/>
      <c r="K6" s="34">
        <v>111732343</v>
      </c>
      <c r="L6" s="34">
        <v>101387</v>
      </c>
      <c r="M6" s="35">
        <v>9.0740959401522619E-4</v>
      </c>
    </row>
    <row r="7" spans="1:19" x14ac:dyDescent="0.2">
      <c r="A7" s="32">
        <v>45021</v>
      </c>
      <c r="B7" s="10">
        <v>60000</v>
      </c>
      <c r="C7" s="11">
        <v>5.3699759970127897E-4</v>
      </c>
      <c r="D7" s="11">
        <v>1.4444071937165051E-3</v>
      </c>
      <c r="E7" s="12">
        <v>26.28</v>
      </c>
      <c r="F7" s="12">
        <v>25.32</v>
      </c>
      <c r="G7" s="33">
        <v>25.654499999999999</v>
      </c>
      <c r="H7" s="13">
        <v>1539270</v>
      </c>
      <c r="I7" s="33">
        <v>25.510899999999999</v>
      </c>
      <c r="J7" s="25"/>
      <c r="K7" s="34">
        <v>111732343</v>
      </c>
      <c r="L7" s="34">
        <v>161387</v>
      </c>
      <c r="M7" s="35">
        <v>1.4444071937165051E-3</v>
      </c>
    </row>
    <row r="8" spans="1:19" x14ac:dyDescent="0.2">
      <c r="A8" s="32">
        <v>45022</v>
      </c>
      <c r="B8" s="10">
        <v>36383</v>
      </c>
      <c r="C8" s="11">
        <v>3.2562639449886053E-4</v>
      </c>
      <c r="D8" s="11">
        <v>1.7700335882153658E-3</v>
      </c>
      <c r="E8" s="12">
        <v>25.7</v>
      </c>
      <c r="F8" s="12">
        <v>25.28</v>
      </c>
      <c r="G8" s="33">
        <v>25.505299999999998</v>
      </c>
      <c r="H8" s="13">
        <v>927959.3298999999</v>
      </c>
      <c r="I8" s="33">
        <v>25.445900000000002</v>
      </c>
      <c r="J8" s="25"/>
      <c r="K8" s="34">
        <v>111732343</v>
      </c>
      <c r="L8" s="34">
        <v>197770</v>
      </c>
      <c r="M8" s="35">
        <v>1.7700335882153658E-3</v>
      </c>
    </row>
    <row r="9" spans="1:19" x14ac:dyDescent="0.2">
      <c r="A9" s="32">
        <v>45027</v>
      </c>
      <c r="B9" s="10">
        <v>40584</v>
      </c>
      <c r="C9" s="11">
        <v>3.632251764379451E-4</v>
      </c>
      <c r="D9" s="11">
        <v>2.133258764653311E-3</v>
      </c>
      <c r="E9" s="12">
        <v>25.98</v>
      </c>
      <c r="F9" s="12">
        <v>25.58</v>
      </c>
      <c r="G9" s="33">
        <v>25.7989</v>
      </c>
      <c r="H9" s="13">
        <v>1047022.5575999999</v>
      </c>
      <c r="I9" s="44">
        <v>25.7014</v>
      </c>
      <c r="J9" s="25"/>
      <c r="K9" s="34">
        <v>111732343</v>
      </c>
      <c r="L9" s="34">
        <v>238354</v>
      </c>
      <c r="M9" s="35">
        <v>2.133258764653311E-3</v>
      </c>
    </row>
    <row r="10" spans="1:19" x14ac:dyDescent="0.2">
      <c r="A10" s="32">
        <v>45028</v>
      </c>
      <c r="B10" s="10">
        <v>68938</v>
      </c>
      <c r="C10" s="11">
        <v>6.1699234213677954E-4</v>
      </c>
      <c r="D10" s="11">
        <v>2.7502511067900902E-3</v>
      </c>
      <c r="E10" s="12">
        <v>26.12</v>
      </c>
      <c r="F10" s="12">
        <v>25.64</v>
      </c>
      <c r="G10" s="33">
        <v>25.828700000000001</v>
      </c>
      <c r="H10" s="13">
        <v>1780578.9206000001</v>
      </c>
      <c r="I10" s="44">
        <v>25.910599999999999</v>
      </c>
      <c r="J10" s="25"/>
      <c r="K10" s="34">
        <v>111732343</v>
      </c>
      <c r="L10" s="34">
        <v>307292</v>
      </c>
      <c r="M10" s="35">
        <v>2.7502511067900902E-3</v>
      </c>
    </row>
    <row r="11" spans="1:19" x14ac:dyDescent="0.2">
      <c r="A11" s="32">
        <v>45029</v>
      </c>
      <c r="B11" s="10">
        <v>70000</v>
      </c>
      <c r="C11" s="11">
        <v>6.2649719965149212E-4</v>
      </c>
      <c r="D11" s="11">
        <v>3.3767483064415823E-3</v>
      </c>
      <c r="E11" s="12">
        <v>26.22</v>
      </c>
      <c r="F11" s="12">
        <v>25.96</v>
      </c>
      <c r="G11" s="33">
        <v>26.1065</v>
      </c>
      <c r="H11" s="13">
        <v>1827455</v>
      </c>
      <c r="I11" s="44">
        <v>26.1006</v>
      </c>
      <c r="J11" s="25"/>
      <c r="K11" s="34">
        <v>111732343</v>
      </c>
      <c r="L11" s="34">
        <v>377292</v>
      </c>
      <c r="M11" s="35">
        <v>3.3767483064415823E-3</v>
      </c>
    </row>
    <row r="12" spans="1:19" x14ac:dyDescent="0.2">
      <c r="A12" s="32">
        <v>45030</v>
      </c>
      <c r="B12" s="10">
        <v>69000</v>
      </c>
      <c r="C12" s="11">
        <v>6.1754723965647086E-4</v>
      </c>
      <c r="D12" s="11">
        <v>3.9942955460980532E-3</v>
      </c>
      <c r="E12" s="12">
        <v>26.68</v>
      </c>
      <c r="F12" s="12">
        <v>26.18</v>
      </c>
      <c r="G12" s="33">
        <v>26.464099999999998</v>
      </c>
      <c r="H12" s="13">
        <v>1826022.9</v>
      </c>
      <c r="I12" s="44">
        <v>26.496400000000001</v>
      </c>
      <c r="J12" s="25"/>
      <c r="K12" s="34">
        <v>111732343</v>
      </c>
      <c r="L12" s="34">
        <v>446292</v>
      </c>
      <c r="M12" s="35">
        <v>3.9942955460980532E-3</v>
      </c>
    </row>
    <row r="13" spans="1:19" x14ac:dyDescent="0.2">
      <c r="A13" s="32">
        <v>45033</v>
      </c>
      <c r="B13" s="10">
        <v>40000</v>
      </c>
      <c r="C13" s="11">
        <v>3.5799839980085263E-4</v>
      </c>
      <c r="D13" s="11">
        <v>4.3522939458989062E-3</v>
      </c>
      <c r="E13" s="12">
        <v>27.25</v>
      </c>
      <c r="F13" s="12">
        <v>26.8</v>
      </c>
      <c r="G13" s="33">
        <v>26.9893</v>
      </c>
      <c r="H13" s="13">
        <v>1079572</v>
      </c>
      <c r="I13" s="44">
        <v>26.970600000000001</v>
      </c>
      <c r="J13" s="25"/>
      <c r="K13" s="34">
        <v>111732343</v>
      </c>
      <c r="L13" s="34">
        <v>486292</v>
      </c>
      <c r="M13" s="35">
        <v>4.3522939458989062E-3</v>
      </c>
    </row>
    <row r="14" spans="1:19" x14ac:dyDescent="0.2">
      <c r="A14" s="32">
        <v>45034</v>
      </c>
      <c r="B14" s="10">
        <v>34783</v>
      </c>
      <c r="C14" s="11">
        <v>3.1130645850682644E-4</v>
      </c>
      <c r="D14" s="11">
        <v>4.6636004044057324E-3</v>
      </c>
      <c r="E14" s="12">
        <v>27.28</v>
      </c>
      <c r="F14" s="12">
        <v>26.86</v>
      </c>
      <c r="G14" s="33">
        <v>27.1432</v>
      </c>
      <c r="H14" s="13">
        <v>944121.92559999996</v>
      </c>
      <c r="I14" s="44">
        <v>27.1265</v>
      </c>
      <c r="J14" s="25"/>
      <c r="K14" s="34">
        <v>111732343</v>
      </c>
      <c r="L14" s="34">
        <v>521075</v>
      </c>
      <c r="M14" s="35">
        <v>4.6636004044057324E-3</v>
      </c>
    </row>
    <row r="15" spans="1:19" x14ac:dyDescent="0.2">
      <c r="A15" s="32">
        <v>45035</v>
      </c>
      <c r="B15" s="10">
        <v>32118</v>
      </c>
      <c r="C15" s="11">
        <v>2.8745481512009466E-4</v>
      </c>
      <c r="D15" s="11">
        <v>4.9510552195258274E-3</v>
      </c>
      <c r="E15" s="12">
        <v>27.26</v>
      </c>
      <c r="F15" s="12">
        <v>26.92</v>
      </c>
      <c r="G15" s="33">
        <v>27.034400000000002</v>
      </c>
      <c r="H15" s="13">
        <v>868290.85920000006</v>
      </c>
      <c r="I15" s="44">
        <v>27.098400000000002</v>
      </c>
      <c r="J15" s="25"/>
      <c r="K15" s="34">
        <v>111732343</v>
      </c>
      <c r="L15" s="34">
        <v>553193</v>
      </c>
      <c r="M15" s="35">
        <v>4.9510552195258274E-3</v>
      </c>
    </row>
    <row r="16" spans="1:19" x14ac:dyDescent="0.2">
      <c r="A16" s="32">
        <v>45036</v>
      </c>
      <c r="B16" s="10">
        <v>45000</v>
      </c>
      <c r="C16" s="11">
        <v>4.0274819977595926E-4</v>
      </c>
      <c r="D16" s="11">
        <v>5.3538034193017859E-3</v>
      </c>
      <c r="E16" s="12">
        <v>27.24</v>
      </c>
      <c r="F16" s="12">
        <v>26.92</v>
      </c>
      <c r="G16" s="33">
        <v>27.111599999999999</v>
      </c>
      <c r="H16" s="13">
        <v>1220022</v>
      </c>
      <c r="I16" s="44">
        <v>27.075199999999999</v>
      </c>
      <c r="J16" s="25"/>
      <c r="K16" s="34">
        <v>111732343</v>
      </c>
      <c r="L16" s="34">
        <v>598193</v>
      </c>
      <c r="M16" s="35">
        <v>5.3538034193017859E-3</v>
      </c>
    </row>
    <row r="17" spans="1:13" x14ac:dyDescent="0.2">
      <c r="A17" s="32">
        <v>45037</v>
      </c>
      <c r="B17" s="10">
        <v>60000</v>
      </c>
      <c r="C17" s="11">
        <v>5.3699759970127897E-4</v>
      </c>
      <c r="D17" s="11">
        <v>5.8908010190030649E-3</v>
      </c>
      <c r="E17" s="12">
        <v>27.08</v>
      </c>
      <c r="F17" s="12">
        <v>26.62</v>
      </c>
      <c r="G17" s="33">
        <v>26.9512</v>
      </c>
      <c r="H17" s="13">
        <v>1617072</v>
      </c>
      <c r="I17" s="44">
        <v>26.958500000000001</v>
      </c>
      <c r="J17" s="25"/>
      <c r="K17" s="34">
        <v>111732343</v>
      </c>
      <c r="L17" s="34">
        <v>658193</v>
      </c>
      <c r="M17" s="35">
        <v>5.8908010190030649E-3</v>
      </c>
    </row>
    <row r="18" spans="1:13" x14ac:dyDescent="0.2">
      <c r="A18" s="32">
        <v>45040</v>
      </c>
      <c r="B18" s="10">
        <v>40205</v>
      </c>
      <c r="C18" s="11">
        <v>3.5983314159983201E-4</v>
      </c>
      <c r="D18" s="11">
        <v>6.250634160602897E-3</v>
      </c>
      <c r="E18" s="12">
        <v>27.1</v>
      </c>
      <c r="F18" s="12">
        <v>26.82</v>
      </c>
      <c r="G18" s="33">
        <v>27.0014</v>
      </c>
      <c r="H18" s="13">
        <v>1085591.287</v>
      </c>
      <c r="I18" s="44">
        <v>26.993600000000001</v>
      </c>
      <c r="J18" s="25"/>
      <c r="K18" s="34">
        <v>111732343</v>
      </c>
      <c r="L18" s="34">
        <v>698398</v>
      </c>
      <c r="M18" s="35">
        <v>6.250634160602897E-3</v>
      </c>
    </row>
    <row r="19" spans="1:13" x14ac:dyDescent="0.2">
      <c r="A19" s="32">
        <v>45041</v>
      </c>
      <c r="B19" s="10">
        <v>44958</v>
      </c>
      <c r="C19" s="11">
        <v>4.0237230145616831E-4</v>
      </c>
      <c r="D19" s="11">
        <v>6.6530064620590659E-3</v>
      </c>
      <c r="E19" s="12">
        <v>27.02</v>
      </c>
      <c r="F19" s="12">
        <v>26.62</v>
      </c>
      <c r="G19" s="33">
        <v>26.838799999999999</v>
      </c>
      <c r="H19" s="13">
        <v>1206618.7704</v>
      </c>
      <c r="I19" s="44">
        <v>26.880600000000001</v>
      </c>
      <c r="J19" s="25"/>
      <c r="K19" s="34">
        <v>111732343</v>
      </c>
      <c r="L19" s="34">
        <v>743356</v>
      </c>
      <c r="M19" s="35">
        <v>6.6530064620590659E-3</v>
      </c>
    </row>
    <row r="20" spans="1:13" x14ac:dyDescent="0.2">
      <c r="A20" s="32">
        <v>45042</v>
      </c>
      <c r="B20" s="10">
        <v>49830</v>
      </c>
      <c r="C20" s="11">
        <v>4.4597650655191218E-4</v>
      </c>
      <c r="D20" s="11">
        <v>7.0989829686109781E-3</v>
      </c>
      <c r="E20" s="12">
        <v>27.04</v>
      </c>
      <c r="F20" s="12">
        <v>26.6</v>
      </c>
      <c r="G20" s="33">
        <v>26.837499999999999</v>
      </c>
      <c r="H20" s="13">
        <v>1337312.625</v>
      </c>
      <c r="I20" s="44">
        <v>26.838799999999999</v>
      </c>
      <c r="J20" s="25"/>
      <c r="K20" s="34">
        <v>111732343</v>
      </c>
      <c r="L20" s="34">
        <v>793186</v>
      </c>
      <c r="M20" s="35">
        <v>7.0989829686109781E-3</v>
      </c>
    </row>
    <row r="21" spans="1:13" x14ac:dyDescent="0.2">
      <c r="A21" s="32">
        <v>45043</v>
      </c>
      <c r="B21" s="10">
        <v>56430</v>
      </c>
      <c r="C21" s="11">
        <v>5.050462425190529E-4</v>
      </c>
      <c r="D21" s="11">
        <v>7.604029211130031E-3</v>
      </c>
      <c r="E21" s="12">
        <v>27.1</v>
      </c>
      <c r="F21" s="12">
        <v>26.68</v>
      </c>
      <c r="G21" s="33">
        <v>26.9817</v>
      </c>
      <c r="H21" s="13">
        <v>1522577.331</v>
      </c>
      <c r="I21" s="44">
        <v>26.941400000000002</v>
      </c>
      <c r="J21" s="25"/>
      <c r="K21" s="34">
        <v>111732343</v>
      </c>
      <c r="L21" s="34">
        <v>849616</v>
      </c>
      <c r="M21" s="35">
        <v>7.604029211130031E-3</v>
      </c>
    </row>
    <row r="22" spans="1:13" x14ac:dyDescent="0.2">
      <c r="A22" s="32">
        <v>45044</v>
      </c>
      <c r="B22" s="10">
        <v>50384</v>
      </c>
      <c r="C22" s="11">
        <v>4.50934784389154E-4</v>
      </c>
      <c r="D22" s="11">
        <v>8.0549639955191845E-3</v>
      </c>
      <c r="E22" s="12">
        <v>27.36</v>
      </c>
      <c r="F22" s="12">
        <v>26.82</v>
      </c>
      <c r="G22" s="33">
        <v>27.142099999999999</v>
      </c>
      <c r="H22" s="13">
        <v>1367527.5663999999</v>
      </c>
      <c r="I22" s="44">
        <v>27.196999999999999</v>
      </c>
      <c r="J22" s="25"/>
      <c r="K22" s="34">
        <v>111732343</v>
      </c>
      <c r="L22" s="34">
        <v>900000</v>
      </c>
      <c r="M22" s="35">
        <v>8.0549639955191845E-3</v>
      </c>
    </row>
    <row r="23" spans="1:13" x14ac:dyDescent="0.2">
      <c r="A23" s="32">
        <v>45048</v>
      </c>
      <c r="B23" s="10">
        <v>66000</v>
      </c>
      <c r="C23" s="11">
        <v>5.9069735967140686E-4</v>
      </c>
      <c r="D23" s="11">
        <v>8.6456613551905911E-3</v>
      </c>
      <c r="E23" s="12">
        <v>27.72</v>
      </c>
      <c r="F23" s="12">
        <v>27.24</v>
      </c>
      <c r="G23" s="33">
        <v>27.564900000000002</v>
      </c>
      <c r="H23" s="13">
        <v>1819283.4000000001</v>
      </c>
      <c r="I23" s="44">
        <v>27.4499</v>
      </c>
      <c r="J23" s="25"/>
      <c r="K23" s="34">
        <v>111732343</v>
      </c>
      <c r="L23" s="34">
        <v>966000</v>
      </c>
      <c r="M23" s="35">
        <v>8.6456613551905911E-3</v>
      </c>
    </row>
    <row r="24" spans="1:13" x14ac:dyDescent="0.2">
      <c r="A24" s="32">
        <v>45049</v>
      </c>
      <c r="B24" s="10">
        <v>10600</v>
      </c>
      <c r="C24" s="11">
        <v>9.4869575947225949E-5</v>
      </c>
      <c r="D24" s="11">
        <v>8.7405309311378177E-3</v>
      </c>
      <c r="E24" s="12">
        <v>27.5</v>
      </c>
      <c r="F24" s="12">
        <v>27.2</v>
      </c>
      <c r="G24" s="33">
        <v>27.3718</v>
      </c>
      <c r="H24" s="13">
        <v>290141.08</v>
      </c>
      <c r="I24" s="44">
        <v>27.3354</v>
      </c>
      <c r="J24" s="25"/>
      <c r="K24" s="34">
        <v>111732343</v>
      </c>
      <c r="L24" s="34">
        <v>976600</v>
      </c>
      <c r="M24" s="35">
        <v>8.7405309311378177E-3</v>
      </c>
    </row>
    <row r="25" spans="1:13" x14ac:dyDescent="0.2">
      <c r="A25" s="19"/>
      <c r="B25" s="20">
        <f>SUM(B4:B24)</f>
        <v>976600</v>
      </c>
      <c r="C25" s="21">
        <f>AVERAGE(C4:C24)</f>
        <v>4.1621575862561035E-4</v>
      </c>
      <c r="D25" s="21">
        <f>MAX(D4:D24)</f>
        <v>8.7405309311378177E-3</v>
      </c>
      <c r="E25" s="22">
        <f>MAX(E4:E24)</f>
        <v>27.72</v>
      </c>
      <c r="F25" s="22">
        <f>MIN(F4:F24)</f>
        <v>25.28</v>
      </c>
      <c r="G25" s="23">
        <f>H25/B25</f>
        <v>26.622695276366983</v>
      </c>
      <c r="H25" s="19">
        <f>SUM(H4:H24)</f>
        <v>25999724.206899997</v>
      </c>
      <c r="I25" s="39">
        <f>AVERAGE(I4:I24)</f>
        <v>26.651219047619048</v>
      </c>
      <c r="J25" s="25"/>
      <c r="K25" s="34"/>
      <c r="L25" s="34"/>
      <c r="M25" s="35"/>
    </row>
    <row r="26" spans="1:13" x14ac:dyDescent="0.2">
      <c r="A26" s="38"/>
      <c r="B26" s="38"/>
      <c r="C26" s="38"/>
      <c r="D26" s="38"/>
      <c r="E26" s="38"/>
      <c r="F26" s="38"/>
      <c r="G26" s="38"/>
      <c r="H26" s="38"/>
      <c r="I26" s="38"/>
      <c r="J26" s="25"/>
      <c r="K26" s="34"/>
      <c r="L26" s="34"/>
      <c r="M26" s="35"/>
    </row>
    <row r="27" spans="1:13" x14ac:dyDescent="0.2">
      <c r="A27" s="38"/>
      <c r="B27" s="2"/>
      <c r="C27" s="2"/>
      <c r="D27" s="2"/>
      <c r="E27" s="2"/>
      <c r="F27" s="38"/>
      <c r="G27" s="2"/>
      <c r="H27" s="2"/>
      <c r="I27" s="2"/>
      <c r="J27" s="25"/>
      <c r="K27" s="34"/>
      <c r="L27" s="34"/>
      <c r="M27" s="35"/>
    </row>
    <row r="28" spans="1:13" x14ac:dyDescent="0.2">
      <c r="A28" s="38"/>
      <c r="B28" s="38"/>
      <c r="C28" s="38"/>
      <c r="D28" s="38"/>
      <c r="E28" s="38"/>
      <c r="F28" s="38"/>
      <c r="G28" s="38"/>
      <c r="H28" s="38"/>
      <c r="I28" s="38"/>
      <c r="J28" s="25"/>
      <c r="K28" s="38"/>
      <c r="L28" s="25"/>
      <c r="M28" s="25"/>
    </row>
    <row r="29" spans="1:13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38"/>
      <c r="L29" s="25"/>
      <c r="M29" s="25"/>
    </row>
    <row r="30" spans="1:13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38"/>
      <c r="L30" s="25"/>
      <c r="M30" s="25"/>
    </row>
    <row r="31" spans="1:13" x14ac:dyDescent="0.2">
      <c r="K31" s="38"/>
    </row>
    <row r="32" spans="1:13" x14ac:dyDescent="0.2">
      <c r="K32" s="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>
    <oddHeader xml:space="preserve">&amp;C&amp;"Arial,Bold"&amp;14WIENERBERGER AG: Aktienrückkauf 
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" width="16.42578125" bestFit="1" customWidth="1"/>
    <col min="2" max="2" width="22.42578125" customWidth="1"/>
    <col min="3" max="4" width="22.5703125" customWidth="1"/>
    <col min="5" max="5" width="22.28515625" customWidth="1"/>
    <col min="6" max="6" width="20.42578125" customWidth="1"/>
    <col min="7" max="7" width="21" customWidth="1"/>
    <col min="8" max="8" width="19.28515625" customWidth="1"/>
    <col min="9" max="256" width="11.42578125" customWidth="1"/>
  </cols>
  <sheetData>
    <row r="1" spans="1:9" ht="51" x14ac:dyDescent="0.2">
      <c r="A1" s="28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1"/>
    </row>
    <row r="2" spans="1:9" x14ac:dyDescent="0.2">
      <c r="A2" s="30">
        <f>+'Aktienrückkauf_share buyback'!A4</f>
        <v>45016</v>
      </c>
      <c r="B2" s="10">
        <f>+'Aktienrückkauf_share buyback'!B4</f>
        <v>23923</v>
      </c>
      <c r="C2" s="11">
        <f>+'Aktienrückkauf_share buyback'!C4</f>
        <v>2.1410989296089496E-4</v>
      </c>
      <c r="D2" s="11">
        <f>+'Aktienrückkauf_share buyback'!D4</f>
        <v>2.1410989296089496E-4</v>
      </c>
      <c r="E2" s="12">
        <f>+'Aktienrückkauf_share buyback'!E4</f>
        <v>26.74</v>
      </c>
      <c r="F2" s="12">
        <f>+'Aktienrückkauf_share buyback'!F4</f>
        <v>26.28</v>
      </c>
      <c r="G2" s="31">
        <f>+'Aktienrückkauf_share buyback'!G4</f>
        <v>26.625800000000002</v>
      </c>
      <c r="H2" s="13">
        <f>+'Aktienrückkauf_share buyback'!H4</f>
        <v>636969.01340000005</v>
      </c>
      <c r="I2" s="1"/>
    </row>
    <row r="3" spans="1:9" x14ac:dyDescent="0.2">
      <c r="A3" s="30" t="e">
        <f>+'Aktienrückkauf_share buyback'!#REF!</f>
        <v>#REF!</v>
      </c>
      <c r="B3" s="10" t="e">
        <f>+'Aktienrückkauf_share buyback'!#REF!</f>
        <v>#REF!</v>
      </c>
      <c r="C3" s="11" t="e">
        <f>+'Aktienrückkauf_share buyback'!#REF!</f>
        <v>#REF!</v>
      </c>
      <c r="D3" s="11" t="e">
        <f>+'Aktienrückkauf_share buyback'!#REF!</f>
        <v>#REF!</v>
      </c>
      <c r="E3" s="12" t="e">
        <f>+'Aktienrückkauf_share buyback'!#REF!</f>
        <v>#REF!</v>
      </c>
      <c r="F3" s="12" t="e">
        <f>+'Aktienrückkauf_share buyback'!#REF!</f>
        <v>#REF!</v>
      </c>
      <c r="G3" s="31" t="e">
        <f>+'Aktienrückkauf_share buyback'!#REF!</f>
        <v>#REF!</v>
      </c>
      <c r="H3" s="13" t="e">
        <f>+'Aktienrückkauf_share buyback'!#REF!</f>
        <v>#REF!</v>
      </c>
      <c r="I3" s="1"/>
    </row>
    <row r="4" spans="1:9" x14ac:dyDescent="0.2">
      <c r="A4" s="30" t="e">
        <f>+'Aktienrückkauf_share buyback'!#REF!</f>
        <v>#REF!</v>
      </c>
      <c r="B4" s="10" t="e">
        <f>+'Aktienrückkauf_share buyback'!#REF!</f>
        <v>#REF!</v>
      </c>
      <c r="C4" s="11" t="e">
        <f>+'Aktienrückkauf_share buyback'!#REF!</f>
        <v>#REF!</v>
      </c>
      <c r="D4" s="11" t="e">
        <f>+'Aktienrückkauf_share buyback'!#REF!</f>
        <v>#REF!</v>
      </c>
      <c r="E4" s="12" t="e">
        <f>+'Aktienrückkauf_share buyback'!#REF!</f>
        <v>#REF!</v>
      </c>
      <c r="F4" s="12" t="e">
        <f>+'Aktienrückkauf_share buyback'!#REF!</f>
        <v>#REF!</v>
      </c>
      <c r="G4" s="31" t="e">
        <f>+'Aktienrückkauf_share buyback'!#REF!</f>
        <v>#REF!</v>
      </c>
      <c r="H4" s="13" t="e">
        <f>+'Aktienrückkauf_share buyback'!#REF!</f>
        <v>#REF!</v>
      </c>
      <c r="I4" s="1"/>
    </row>
    <row r="5" spans="1:9" x14ac:dyDescent="0.2">
      <c r="A5" s="30" t="e">
        <f>+'Aktienrückkauf_share buyback'!#REF!</f>
        <v>#REF!</v>
      </c>
      <c r="B5" s="10" t="e">
        <f>+'Aktienrückkauf_share buyback'!#REF!</f>
        <v>#REF!</v>
      </c>
      <c r="C5" s="11" t="e">
        <f>+'Aktienrückkauf_share buyback'!#REF!</f>
        <v>#REF!</v>
      </c>
      <c r="D5" s="11" t="e">
        <f>+'Aktienrückkauf_share buyback'!#REF!</f>
        <v>#REF!</v>
      </c>
      <c r="E5" s="12" t="e">
        <f>+'Aktienrückkauf_share buyback'!#REF!</f>
        <v>#REF!</v>
      </c>
      <c r="F5" s="12" t="e">
        <f>+'Aktienrückkauf_share buyback'!#REF!</f>
        <v>#REF!</v>
      </c>
      <c r="G5" s="31" t="e">
        <f>+'Aktienrückkauf_share buyback'!#REF!</f>
        <v>#REF!</v>
      </c>
      <c r="H5" s="13" t="e">
        <f>+'Aktienrückkauf_share buyback'!#REF!</f>
        <v>#REF!</v>
      </c>
      <c r="I5" s="1"/>
    </row>
    <row r="6" spans="1:9" x14ac:dyDescent="0.2">
      <c r="A6" s="30" t="e">
        <f>+'Aktienrückkauf_share buyback'!#REF!</f>
        <v>#REF!</v>
      </c>
      <c r="B6" s="10" t="e">
        <f>+'Aktienrückkauf_share buyback'!#REF!</f>
        <v>#REF!</v>
      </c>
      <c r="C6" s="11" t="e">
        <f>+'Aktienrückkauf_share buyback'!#REF!</f>
        <v>#REF!</v>
      </c>
      <c r="D6" s="11" t="e">
        <f>+'Aktienrückkauf_share buyback'!#REF!</f>
        <v>#REF!</v>
      </c>
      <c r="E6" s="12" t="e">
        <f>+'Aktienrückkauf_share buyback'!#REF!</f>
        <v>#REF!</v>
      </c>
      <c r="F6" s="12" t="e">
        <f>+'Aktienrückkauf_share buyback'!#REF!</f>
        <v>#REF!</v>
      </c>
      <c r="G6" s="31" t="e">
        <f>+'Aktienrückkauf_share buyback'!#REF!</f>
        <v>#REF!</v>
      </c>
      <c r="H6" s="13" t="e">
        <f>+'Aktienrückkauf_share buyback'!#REF!</f>
        <v>#REF!</v>
      </c>
      <c r="I6" s="1"/>
    </row>
    <row r="7" spans="1:9" x14ac:dyDescent="0.2">
      <c r="A7" s="30" t="e">
        <f>+'Aktienrückkauf_share buyback'!#REF!</f>
        <v>#REF!</v>
      </c>
      <c r="B7" s="10" t="e">
        <f>+'Aktienrückkauf_share buyback'!#REF!</f>
        <v>#REF!</v>
      </c>
      <c r="C7" s="11" t="e">
        <f>+'Aktienrückkauf_share buyback'!#REF!</f>
        <v>#REF!</v>
      </c>
      <c r="D7" s="11" t="e">
        <f>+'Aktienrückkauf_share buyback'!#REF!</f>
        <v>#REF!</v>
      </c>
      <c r="E7" s="12" t="e">
        <f>+'Aktienrückkauf_share buyback'!#REF!</f>
        <v>#REF!</v>
      </c>
      <c r="F7" s="12" t="e">
        <f>+'Aktienrückkauf_share buyback'!#REF!</f>
        <v>#REF!</v>
      </c>
      <c r="G7" s="31" t="e">
        <f>+'Aktienrückkauf_share buyback'!#REF!</f>
        <v>#REF!</v>
      </c>
      <c r="H7" s="13" t="e">
        <f>+'Aktienrückkauf_share buyback'!#REF!</f>
        <v>#REF!</v>
      </c>
      <c r="I7" s="1"/>
    </row>
    <row r="8" spans="1:9" x14ac:dyDescent="0.2">
      <c r="A8" s="30" t="e">
        <f>+'Aktienrückkauf_share buyback'!#REF!</f>
        <v>#REF!</v>
      </c>
      <c r="B8" s="10" t="e">
        <f>+'Aktienrückkauf_share buyback'!#REF!</f>
        <v>#REF!</v>
      </c>
      <c r="C8" s="11" t="e">
        <f>+'Aktienrückkauf_share buyback'!#REF!</f>
        <v>#REF!</v>
      </c>
      <c r="D8" s="11" t="e">
        <f>+'Aktienrückkauf_share buyback'!#REF!</f>
        <v>#REF!</v>
      </c>
      <c r="E8" s="12" t="e">
        <f>+'Aktienrückkauf_share buyback'!#REF!</f>
        <v>#REF!</v>
      </c>
      <c r="F8" s="12" t="e">
        <f>+'Aktienrückkauf_share buyback'!#REF!</f>
        <v>#REF!</v>
      </c>
      <c r="G8" s="31" t="e">
        <f>+'Aktienrückkauf_share buyback'!#REF!</f>
        <v>#REF!</v>
      </c>
      <c r="H8" s="13" t="e">
        <f>+'Aktienrückkauf_share buyback'!#REF!</f>
        <v>#REF!</v>
      </c>
      <c r="I8" s="1"/>
    </row>
    <row r="9" spans="1:9" x14ac:dyDescent="0.2">
      <c r="A9" s="30" t="e">
        <f>+'Aktienrückkauf_share buyback'!#REF!</f>
        <v>#REF!</v>
      </c>
      <c r="B9" s="10" t="e">
        <f>+'Aktienrückkauf_share buyback'!#REF!</f>
        <v>#REF!</v>
      </c>
      <c r="C9" s="11" t="e">
        <f>+'Aktienrückkauf_share buyback'!#REF!</f>
        <v>#REF!</v>
      </c>
      <c r="D9" s="11" t="e">
        <f>+'Aktienrückkauf_share buyback'!#REF!</f>
        <v>#REF!</v>
      </c>
      <c r="E9" s="12" t="e">
        <f>+'Aktienrückkauf_share buyback'!#REF!</f>
        <v>#REF!</v>
      </c>
      <c r="F9" s="12" t="e">
        <f>+'Aktienrückkauf_share buyback'!#REF!</f>
        <v>#REF!</v>
      </c>
      <c r="G9" s="31" t="e">
        <f>+'Aktienrückkauf_share buyback'!#REF!</f>
        <v>#REF!</v>
      </c>
      <c r="H9" s="13" t="e">
        <f>+'Aktienrückkauf_share buyback'!#REF!</f>
        <v>#REF!</v>
      </c>
      <c r="I9" s="1"/>
    </row>
    <row r="10" spans="1:9" x14ac:dyDescent="0.2">
      <c r="A10" s="30" t="e">
        <f>+'Aktienrückkauf_share buyback'!#REF!</f>
        <v>#REF!</v>
      </c>
      <c r="B10" s="10" t="e">
        <f>+'Aktienrückkauf_share buyback'!#REF!</f>
        <v>#REF!</v>
      </c>
      <c r="C10" s="11" t="e">
        <f>+'Aktienrückkauf_share buyback'!#REF!</f>
        <v>#REF!</v>
      </c>
      <c r="D10" s="11" t="e">
        <f>+'Aktienrückkauf_share buyback'!#REF!</f>
        <v>#REF!</v>
      </c>
      <c r="E10" s="12" t="e">
        <f>+'Aktienrückkauf_share buyback'!#REF!</f>
        <v>#REF!</v>
      </c>
      <c r="F10" s="12" t="e">
        <f>+'Aktienrückkauf_share buyback'!#REF!</f>
        <v>#REF!</v>
      </c>
      <c r="G10" s="31" t="e">
        <f>+'Aktienrückkauf_share buyback'!#REF!</f>
        <v>#REF!</v>
      </c>
      <c r="H10" s="13" t="e">
        <f>+'Aktienrückkauf_share buyback'!#REF!</f>
        <v>#REF!</v>
      </c>
      <c r="I10" s="1"/>
    </row>
    <row r="11" spans="1:9" x14ac:dyDescent="0.2">
      <c r="A11" s="30" t="e">
        <f>+'Aktienrückkauf_share buyback'!#REF!</f>
        <v>#REF!</v>
      </c>
      <c r="B11" s="10" t="e">
        <f>+'Aktienrückkauf_share buyback'!#REF!</f>
        <v>#REF!</v>
      </c>
      <c r="C11" s="11" t="e">
        <f>+'Aktienrückkauf_share buyback'!#REF!</f>
        <v>#REF!</v>
      </c>
      <c r="D11" s="11" t="e">
        <f>+'Aktienrückkauf_share buyback'!#REF!</f>
        <v>#REF!</v>
      </c>
      <c r="E11" s="12" t="e">
        <f>+'Aktienrückkauf_share buyback'!#REF!</f>
        <v>#REF!</v>
      </c>
      <c r="F11" s="12" t="e">
        <f>+'Aktienrückkauf_share buyback'!#REF!</f>
        <v>#REF!</v>
      </c>
      <c r="G11" s="31" t="e">
        <f>+'Aktienrückkauf_share buyback'!#REF!</f>
        <v>#REF!</v>
      </c>
      <c r="H11" s="13" t="e">
        <f>+'Aktienrückkauf_share buyback'!#REF!</f>
        <v>#REF!</v>
      </c>
      <c r="I11" s="1"/>
    </row>
    <row r="12" spans="1:9" x14ac:dyDescent="0.2">
      <c r="A12" s="30" t="e">
        <f>+'Aktienrückkauf_share buyback'!#REF!</f>
        <v>#REF!</v>
      </c>
      <c r="B12" s="10" t="e">
        <f>+'Aktienrückkauf_share buyback'!#REF!</f>
        <v>#REF!</v>
      </c>
      <c r="C12" s="11" t="e">
        <f>+'Aktienrückkauf_share buyback'!#REF!</f>
        <v>#REF!</v>
      </c>
      <c r="D12" s="11" t="e">
        <f>+'Aktienrückkauf_share buyback'!#REF!</f>
        <v>#REF!</v>
      </c>
      <c r="E12" s="12" t="e">
        <f>+'Aktienrückkauf_share buyback'!#REF!</f>
        <v>#REF!</v>
      </c>
      <c r="F12" s="12" t="e">
        <f>+'Aktienrückkauf_share buyback'!#REF!</f>
        <v>#REF!</v>
      </c>
      <c r="G12" s="31" t="e">
        <f>+'Aktienrückkauf_share buyback'!#REF!</f>
        <v>#REF!</v>
      </c>
      <c r="H12" s="13" t="e">
        <f>+'Aktienrückkauf_share buyback'!#REF!</f>
        <v>#REF!</v>
      </c>
      <c r="I12" s="1"/>
    </row>
    <row r="13" spans="1:9" x14ac:dyDescent="0.2">
      <c r="A13" s="30" t="e">
        <f>+'Aktienrückkauf_share buyback'!#REF!</f>
        <v>#REF!</v>
      </c>
      <c r="B13" s="10" t="e">
        <f>+'Aktienrückkauf_share buyback'!#REF!</f>
        <v>#REF!</v>
      </c>
      <c r="C13" s="11" t="e">
        <f>+'Aktienrückkauf_share buyback'!#REF!</f>
        <v>#REF!</v>
      </c>
      <c r="D13" s="11" t="e">
        <f>+'Aktienrückkauf_share buyback'!#REF!</f>
        <v>#REF!</v>
      </c>
      <c r="E13" s="12" t="e">
        <f>+'Aktienrückkauf_share buyback'!#REF!</f>
        <v>#REF!</v>
      </c>
      <c r="F13" s="12" t="e">
        <f>+'Aktienrückkauf_share buyback'!#REF!</f>
        <v>#REF!</v>
      </c>
      <c r="G13" s="31" t="e">
        <f>+'Aktienrückkauf_share buyback'!#REF!</f>
        <v>#REF!</v>
      </c>
      <c r="H13" s="13" t="e">
        <f>+'Aktienrückkauf_share buyback'!#REF!</f>
        <v>#REF!</v>
      </c>
      <c r="I13" s="1"/>
    </row>
    <row r="14" spans="1:9" x14ac:dyDescent="0.2">
      <c r="A14" s="30" t="e">
        <f>+'Aktienrückkauf_share buyback'!#REF!</f>
        <v>#REF!</v>
      </c>
      <c r="B14" s="10" t="e">
        <f>+'Aktienrückkauf_share buyback'!#REF!</f>
        <v>#REF!</v>
      </c>
      <c r="C14" s="11" t="e">
        <f>+'Aktienrückkauf_share buyback'!#REF!</f>
        <v>#REF!</v>
      </c>
      <c r="D14" s="11" t="e">
        <f>+'Aktienrückkauf_share buyback'!#REF!</f>
        <v>#REF!</v>
      </c>
      <c r="E14" s="12" t="e">
        <f>+'Aktienrückkauf_share buyback'!#REF!</f>
        <v>#REF!</v>
      </c>
      <c r="F14" s="12" t="e">
        <f>+'Aktienrückkauf_share buyback'!#REF!</f>
        <v>#REF!</v>
      </c>
      <c r="G14" s="31" t="e">
        <f>+'Aktienrückkauf_share buyback'!#REF!</f>
        <v>#REF!</v>
      </c>
      <c r="H14" s="13" t="e">
        <f>+'Aktienrückkauf_share buyback'!#REF!</f>
        <v>#REF!</v>
      </c>
      <c r="I14" s="1"/>
    </row>
    <row r="15" spans="1:9" x14ac:dyDescent="0.2">
      <c r="A15" s="30" t="e">
        <f>+'Aktienrückkauf_share buyback'!#REF!</f>
        <v>#REF!</v>
      </c>
      <c r="B15" s="10" t="e">
        <f>+'Aktienrückkauf_share buyback'!#REF!</f>
        <v>#REF!</v>
      </c>
      <c r="C15" s="11" t="e">
        <f>+'Aktienrückkauf_share buyback'!#REF!</f>
        <v>#REF!</v>
      </c>
      <c r="D15" s="11" t="e">
        <f>+'Aktienrückkauf_share buyback'!#REF!</f>
        <v>#REF!</v>
      </c>
      <c r="E15" s="12" t="e">
        <f>+'Aktienrückkauf_share buyback'!#REF!</f>
        <v>#REF!</v>
      </c>
      <c r="F15" s="12" t="e">
        <f>+'Aktienrückkauf_share buyback'!#REF!</f>
        <v>#REF!</v>
      </c>
      <c r="G15" s="31" t="e">
        <f>+'Aktienrückkauf_share buyback'!#REF!</f>
        <v>#REF!</v>
      </c>
      <c r="H15" s="13" t="e">
        <f>+'Aktienrückkauf_share buyback'!#REF!</f>
        <v>#REF!</v>
      </c>
      <c r="I15" s="1"/>
    </row>
    <row r="16" spans="1:9" x14ac:dyDescent="0.2">
      <c r="A16" s="30" t="e">
        <f>+'Aktienrückkauf_share buyback'!#REF!</f>
        <v>#REF!</v>
      </c>
      <c r="B16" s="10" t="e">
        <f>+'Aktienrückkauf_share buyback'!#REF!</f>
        <v>#REF!</v>
      </c>
      <c r="C16" s="11" t="e">
        <f>+'Aktienrückkauf_share buyback'!#REF!</f>
        <v>#REF!</v>
      </c>
      <c r="D16" s="11" t="e">
        <f>+'Aktienrückkauf_share buyback'!#REF!</f>
        <v>#REF!</v>
      </c>
      <c r="E16" s="12" t="e">
        <f>+'Aktienrückkauf_share buyback'!#REF!</f>
        <v>#REF!</v>
      </c>
      <c r="F16" s="12" t="e">
        <f>+'Aktienrückkauf_share buyback'!#REF!</f>
        <v>#REF!</v>
      </c>
      <c r="G16" s="31" t="e">
        <f>+'Aktienrückkauf_share buyback'!#REF!</f>
        <v>#REF!</v>
      </c>
      <c r="H16" s="13" t="e">
        <f>+'Aktienrückkauf_share buyback'!#REF!</f>
        <v>#REF!</v>
      </c>
      <c r="I16" s="1"/>
    </row>
    <row r="17" spans="1:9" x14ac:dyDescent="0.2">
      <c r="A17" s="30" t="e">
        <f>+'Aktienrückkauf_share buyback'!#REF!</f>
        <v>#REF!</v>
      </c>
      <c r="B17" s="10" t="e">
        <f>+'Aktienrückkauf_share buyback'!#REF!</f>
        <v>#REF!</v>
      </c>
      <c r="C17" s="11" t="e">
        <f>+'Aktienrückkauf_share buyback'!#REF!</f>
        <v>#REF!</v>
      </c>
      <c r="D17" s="11" t="e">
        <f>+'Aktienrückkauf_share buyback'!#REF!</f>
        <v>#REF!</v>
      </c>
      <c r="E17" s="12" t="e">
        <f>+'Aktienrückkauf_share buyback'!#REF!</f>
        <v>#REF!</v>
      </c>
      <c r="F17" s="12" t="e">
        <f>+'Aktienrückkauf_share buyback'!#REF!</f>
        <v>#REF!</v>
      </c>
      <c r="G17" s="31" t="e">
        <f>+'Aktienrückkauf_share buyback'!#REF!</f>
        <v>#REF!</v>
      </c>
      <c r="H17" s="13" t="e">
        <f>+'Aktienrückkauf_share buyback'!#REF!</f>
        <v>#REF!</v>
      </c>
      <c r="I17" s="1"/>
    </row>
    <row r="18" spans="1:9" x14ac:dyDescent="0.2">
      <c r="A18" s="30" t="e">
        <f>+'Aktienrückkauf_share buyback'!#REF!</f>
        <v>#REF!</v>
      </c>
      <c r="B18" s="10" t="e">
        <f>+'Aktienrückkauf_share buyback'!#REF!</f>
        <v>#REF!</v>
      </c>
      <c r="C18" s="11" t="e">
        <f>+'Aktienrückkauf_share buyback'!#REF!</f>
        <v>#REF!</v>
      </c>
      <c r="D18" s="11" t="e">
        <f>+'Aktienrückkauf_share buyback'!#REF!</f>
        <v>#REF!</v>
      </c>
      <c r="E18" s="12" t="e">
        <f>+'Aktienrückkauf_share buyback'!#REF!</f>
        <v>#REF!</v>
      </c>
      <c r="F18" s="12" t="e">
        <f>+'Aktienrückkauf_share buyback'!#REF!</f>
        <v>#REF!</v>
      </c>
      <c r="G18" s="31" t="e">
        <f>+'Aktienrückkauf_share buyback'!#REF!</f>
        <v>#REF!</v>
      </c>
      <c r="H18" s="13" t="e">
        <f>+'Aktienrückkauf_share buyback'!#REF!</f>
        <v>#REF!</v>
      </c>
      <c r="I18" s="1"/>
    </row>
    <row r="19" spans="1:9" x14ac:dyDescent="0.2">
      <c r="A19" s="30" t="e">
        <f>+'Aktienrückkauf_share buyback'!#REF!</f>
        <v>#REF!</v>
      </c>
      <c r="B19" s="10" t="e">
        <f>+'Aktienrückkauf_share buyback'!#REF!</f>
        <v>#REF!</v>
      </c>
      <c r="C19" s="11" t="e">
        <f>+'Aktienrückkauf_share buyback'!#REF!</f>
        <v>#REF!</v>
      </c>
      <c r="D19" s="11" t="e">
        <f>+'Aktienrückkauf_share buyback'!#REF!</f>
        <v>#REF!</v>
      </c>
      <c r="E19" s="12" t="e">
        <f>+'Aktienrückkauf_share buyback'!#REF!</f>
        <v>#REF!</v>
      </c>
      <c r="F19" s="12" t="e">
        <f>+'Aktienrückkauf_share buyback'!#REF!</f>
        <v>#REF!</v>
      </c>
      <c r="G19" s="31" t="e">
        <f>+'Aktienrückkauf_share buyback'!#REF!</f>
        <v>#REF!</v>
      </c>
      <c r="H19" s="13" t="e">
        <f>+'Aktienrückkauf_share buyback'!#REF!</f>
        <v>#REF!</v>
      </c>
      <c r="I19" s="1"/>
    </row>
    <row r="20" spans="1:9" x14ac:dyDescent="0.2">
      <c r="A20" s="30" t="e">
        <f>+'Aktienrückkauf_share buyback'!#REF!</f>
        <v>#REF!</v>
      </c>
      <c r="B20" s="10" t="e">
        <f>+'Aktienrückkauf_share buyback'!#REF!</f>
        <v>#REF!</v>
      </c>
      <c r="C20" s="11" t="e">
        <f>+'Aktienrückkauf_share buyback'!#REF!</f>
        <v>#REF!</v>
      </c>
      <c r="D20" s="11" t="e">
        <f>+'Aktienrückkauf_share buyback'!#REF!</f>
        <v>#REF!</v>
      </c>
      <c r="E20" s="12" t="e">
        <f>+'Aktienrückkauf_share buyback'!#REF!</f>
        <v>#REF!</v>
      </c>
      <c r="F20" s="12" t="e">
        <f>+'Aktienrückkauf_share buyback'!#REF!</f>
        <v>#REF!</v>
      </c>
      <c r="G20" s="31" t="e">
        <f>+'Aktienrückkauf_share buyback'!#REF!</f>
        <v>#REF!</v>
      </c>
      <c r="H20" s="13" t="e">
        <f>+'Aktienrückkauf_share buyback'!#REF!</f>
        <v>#REF!</v>
      </c>
      <c r="I20" s="1"/>
    </row>
    <row r="21" spans="1:9" x14ac:dyDescent="0.2">
      <c r="A21" s="30" t="e">
        <f>+'Aktienrückkauf_share buyback'!#REF!</f>
        <v>#REF!</v>
      </c>
      <c r="B21" s="10" t="e">
        <f>+'Aktienrückkauf_share buyback'!#REF!</f>
        <v>#REF!</v>
      </c>
      <c r="C21" s="11" t="e">
        <f>+'Aktienrückkauf_share buyback'!#REF!</f>
        <v>#REF!</v>
      </c>
      <c r="D21" s="11" t="e">
        <f>+'Aktienrückkauf_share buyback'!#REF!</f>
        <v>#REF!</v>
      </c>
      <c r="E21" s="12" t="e">
        <f>+'Aktienrückkauf_share buyback'!#REF!</f>
        <v>#REF!</v>
      </c>
      <c r="F21" s="12" t="e">
        <f>+'Aktienrückkauf_share buyback'!#REF!</f>
        <v>#REF!</v>
      </c>
      <c r="G21" s="31" t="e">
        <f>+'Aktienrückkauf_share buyback'!#REF!</f>
        <v>#REF!</v>
      </c>
      <c r="H21" s="13" t="e">
        <f>+'Aktienrückkauf_share buyback'!#REF!</f>
        <v>#REF!</v>
      </c>
      <c r="I21" s="1"/>
    </row>
    <row r="22" spans="1:9" x14ac:dyDescent="0.2">
      <c r="A22" s="30">
        <f>+'Aktienrückkauf_share buyback'!A5</f>
        <v>45019</v>
      </c>
      <c r="B22" s="10">
        <f>+'Aktienrückkauf_share buyback'!B5</f>
        <v>38000</v>
      </c>
      <c r="C22" s="11">
        <f>+'Aktienrückkauf_share buyback'!C5</f>
        <v>3.4009847981081E-4</v>
      </c>
      <c r="D22" s="11">
        <f>+'Aktienrückkauf_share buyback'!D5</f>
        <v>5.5420837277170493E-4</v>
      </c>
      <c r="E22" s="12">
        <f>+'Aktienrückkauf_share buyback'!E5</f>
        <v>26.7</v>
      </c>
      <c r="F22" s="12">
        <f>+'Aktienrückkauf_share buyback'!F5</f>
        <v>26.36</v>
      </c>
      <c r="G22" s="31">
        <f>+'Aktienrückkauf_share buyback'!G5</f>
        <v>26.546199999999999</v>
      </c>
      <c r="H22" s="13">
        <f>+'Aktienrückkauf_share buyback'!H5</f>
        <v>1008755.6</v>
      </c>
      <c r="I22" s="1"/>
    </row>
    <row r="23" spans="1:9" x14ac:dyDescent="0.2">
      <c r="A23" s="30">
        <f>+'Aktienrückkauf_share buyback'!A7</f>
        <v>45021</v>
      </c>
      <c r="B23" s="10">
        <f>+'Aktienrückkauf_share buyback'!B7</f>
        <v>60000</v>
      </c>
      <c r="C23" s="11">
        <f>+'Aktienrückkauf_share buyback'!C7</f>
        <v>5.3699759970127897E-4</v>
      </c>
      <c r="D23" s="11">
        <f>+'Aktienrückkauf_share buyback'!D7</f>
        <v>1.4444071937165051E-3</v>
      </c>
      <c r="E23" s="12">
        <f>+'Aktienrückkauf_share buyback'!E7</f>
        <v>26.28</v>
      </c>
      <c r="F23" s="12">
        <f>+'Aktienrückkauf_share buyback'!F7</f>
        <v>25.32</v>
      </c>
      <c r="G23" s="31">
        <f>+'Aktienrückkauf_share buyback'!G7</f>
        <v>25.654499999999999</v>
      </c>
      <c r="H23" s="13">
        <f>+'Aktienrückkauf_share buyback'!H7</f>
        <v>1539270</v>
      </c>
      <c r="I23" s="1"/>
    </row>
    <row r="24" spans="1:9" x14ac:dyDescent="0.2">
      <c r="A24" s="30">
        <f>+'Aktienrückkauf_share buyback'!A8</f>
        <v>45022</v>
      </c>
      <c r="B24" s="10">
        <f>+'Aktienrückkauf_share buyback'!B8</f>
        <v>36383</v>
      </c>
      <c r="C24" s="11">
        <f>+'Aktienrückkauf_share buyback'!C8</f>
        <v>3.2562639449886053E-4</v>
      </c>
      <c r="D24" s="11">
        <f>+'Aktienrückkauf_share buyback'!D8</f>
        <v>1.7700335882153658E-3</v>
      </c>
      <c r="E24" s="12">
        <f>+'Aktienrückkauf_share buyback'!E8</f>
        <v>25.7</v>
      </c>
      <c r="F24" s="12">
        <f>+'Aktienrückkauf_share buyback'!F8</f>
        <v>25.28</v>
      </c>
      <c r="G24" s="31">
        <f>+'Aktienrückkauf_share buyback'!G8</f>
        <v>25.505299999999998</v>
      </c>
      <c r="H24" s="13">
        <f>+'Aktienrückkauf_share buyback'!H8</f>
        <v>927959.3298999999</v>
      </c>
      <c r="I24" s="1"/>
    </row>
    <row r="25" spans="1:9" s="18" customFormat="1" ht="12.75" customHeight="1" x14ac:dyDescent="0.2">
      <c r="A25" s="29"/>
      <c r="B25" s="20">
        <f>+'Aktienrückkauf_share buyback'!B$25</f>
        <v>976600</v>
      </c>
      <c r="C25" s="21">
        <f>+'Aktienrückkauf_share buyback'!C$25</f>
        <v>4.1621575862561035E-4</v>
      </c>
      <c r="D25" s="21">
        <f>+'Aktienrückkauf_share buyback'!D$25</f>
        <v>8.7405309311378177E-3</v>
      </c>
      <c r="E25" s="22">
        <f>+'Aktienrückkauf_share buyback'!E$25</f>
        <v>27.72</v>
      </c>
      <c r="F25" s="22">
        <f>+'Aktienrückkauf_share buyback'!F$25</f>
        <v>25.28</v>
      </c>
      <c r="G25" s="24">
        <f>+'Aktienrückkauf_share buyback'!G$25</f>
        <v>26.622695276366983</v>
      </c>
      <c r="H25" s="19">
        <f>+'Aktienrückkauf_share buyback'!H$25</f>
        <v>25999724.206899997</v>
      </c>
      <c r="I25" s="2"/>
    </row>
    <row r="26" spans="1:9" x14ac:dyDescent="0.2">
      <c r="A26" s="2"/>
      <c r="B26" s="7"/>
      <c r="C26" s="8"/>
      <c r="D26" s="15"/>
      <c r="E26" s="16"/>
      <c r="F26" s="16"/>
      <c r="G26" s="9"/>
      <c r="H26" s="2"/>
      <c r="I26" s="14"/>
    </row>
    <row r="27" spans="1:9" ht="12.75" customHeight="1" x14ac:dyDescent="0.2">
      <c r="A27" s="1"/>
      <c r="B27" s="1"/>
      <c r="C27" s="1"/>
      <c r="D27" s="1"/>
      <c r="E27" s="1"/>
      <c r="F27" s="1"/>
      <c r="G27" s="1"/>
      <c r="H27" s="1"/>
      <c r="I27" s="3"/>
    </row>
    <row r="28" spans="1:9" ht="12.75" customHeight="1" x14ac:dyDescent="0.2">
      <c r="A28" s="1"/>
      <c r="B28" s="1"/>
      <c r="C28" s="1"/>
      <c r="D28" s="1"/>
      <c r="E28" s="4"/>
      <c r="F28" s="17"/>
      <c r="G28" s="1"/>
      <c r="H28" s="1"/>
      <c r="I28" s="1"/>
    </row>
    <row r="29" spans="1: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&amp;C&amp;"Arial,Bold"&amp;12FREQUENTIS AG: share repurchase programme 2021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1:F16"/>
  <sheetViews>
    <sheetView topLeftCell="A40" workbookViewId="0">
      <selection activeCell="E22" sqref="E22"/>
    </sheetView>
  </sheetViews>
  <sheetFormatPr baseColWidth="10" defaultColWidth="11.42578125" defaultRowHeight="12.75" x14ac:dyDescent="0.2"/>
  <sheetData>
    <row r="11" spans="5:6" x14ac:dyDescent="0.2">
      <c r="F11" s="26"/>
    </row>
    <row r="12" spans="5:6" x14ac:dyDescent="0.2">
      <c r="F12" s="26"/>
    </row>
    <row r="14" spans="5:6" x14ac:dyDescent="0.2">
      <c r="F14" s="26"/>
    </row>
    <row r="16" spans="5:6" x14ac:dyDescent="0.2">
      <c r="E16" s="2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4f1fb2a-7b8e-4439-a0e7-be90d668f6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BAF691D9AFA4A8C7145A2DEDB877C" ma:contentTypeVersion="12" ma:contentTypeDescription="Create a new document." ma:contentTypeScope="" ma:versionID="b52862cc30a7b94147339407835d0e40">
  <xsd:schema xmlns:xsd="http://www.w3.org/2001/XMLSchema" xmlns:xs="http://www.w3.org/2001/XMLSchema" xmlns:p="http://schemas.microsoft.com/office/2006/metadata/properties" xmlns:ns3="94f1fb2a-7b8e-4439-a0e7-be90d668f6d7" xmlns:ns4="f1f1087e-86c9-420b-af71-1c73a0d0ed88" targetNamespace="http://schemas.microsoft.com/office/2006/metadata/properties" ma:root="true" ma:fieldsID="3403b5e17094622173f79386c0e9dd64" ns3:_="" ns4:_="">
    <xsd:import namespace="94f1fb2a-7b8e-4439-a0e7-be90d668f6d7"/>
    <xsd:import namespace="f1f1087e-86c9-420b-af71-1c73a0d0ed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1fb2a-7b8e-4439-a0e7-be90d668f6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1087e-86c9-420b-af71-1c73a0d0ed8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846480-12D7-4299-85AD-4F8F5930602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1f1087e-86c9-420b-af71-1c73a0d0ed88"/>
    <ds:schemaRef ds:uri="http://schemas.microsoft.com/office/2006/documentManagement/types"/>
    <ds:schemaRef ds:uri="94f1fb2a-7b8e-4439-a0e7-be90d668f6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B4B299-77D7-4FEB-B366-FB84A6C70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1fb2a-7b8e-4439-a0e7-be90d668f6d7"/>
    <ds:schemaRef ds:uri="f1f1087e-86c9-420b-af71-1c73a0d0e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074F41-B0CC-4D9C-A9E8-28BFE1CBE7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Aktienrückkauf_share buyback</vt:lpstr>
      <vt:lpstr>Total ENG</vt:lpstr>
      <vt:lpstr>Tabelle1</vt:lpstr>
      <vt:lpstr>'Aktienrückkauf_share buyback'!Druckbereich</vt:lpstr>
      <vt:lpstr>'Total ENG'!Drucktitel</vt:lpstr>
    </vt:vector>
  </TitlesOfParts>
  <Manager/>
  <Company>Erste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A98CJAC</dc:creator>
  <cp:keywords/>
  <dc:description/>
  <cp:lastModifiedBy>Sarah Salchegger</cp:lastModifiedBy>
  <cp:revision/>
  <cp:lastPrinted>2023-04-05T16:11:17Z</cp:lastPrinted>
  <dcterms:created xsi:type="dcterms:W3CDTF">2001-06-21T13:12:38Z</dcterms:created>
  <dcterms:modified xsi:type="dcterms:W3CDTF">2023-05-03T16:19:34Z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0x010100E4FBAF691D9AFA4A8C7145A2DEDB877C</vt:lpwstr>
  </property>
  <property fmtid="{D5CDD505-2E9C-101B-9397-08002B2CF9AE}" pid="4" name="MSIP_Label_2a6524ed-fb1a-49fd-bafe-15c5e5ffd047_Enabled">
    <vt:lpwstr>true</vt:lpwstr>
  </property>
  <property fmtid="{D5CDD505-2E9C-101B-9397-08002B2CF9AE}" pid="5" name="MSIP_Label_2a6524ed-fb1a-49fd-bafe-15c5e5ffd047_SetDate">
    <vt:lpwstr>2021-03-04T09:40:32Z</vt:lpwstr>
  </property>
  <property fmtid="{D5CDD505-2E9C-101B-9397-08002B2CF9AE}" pid="6" name="MSIP_Label_2a6524ed-fb1a-49fd-bafe-15c5e5ffd047_Method">
    <vt:lpwstr>Privileged</vt:lpwstr>
  </property>
  <property fmtid="{D5CDD505-2E9C-101B-9397-08002B2CF9AE}" pid="7" name="MSIP_Label_2a6524ed-fb1a-49fd-bafe-15c5e5ffd047_Name">
    <vt:lpwstr>Internal</vt:lpwstr>
  </property>
  <property fmtid="{D5CDD505-2E9C-101B-9397-08002B2CF9AE}" pid="8" name="MSIP_Label_2a6524ed-fb1a-49fd-bafe-15c5e5ffd047_SiteId">
    <vt:lpwstr>9b511fda-f0b1-43a5-b06e-1e720f64520a</vt:lpwstr>
  </property>
  <property fmtid="{D5CDD505-2E9C-101B-9397-08002B2CF9AE}" pid="9" name="MSIP_Label_2a6524ed-fb1a-49fd-bafe-15c5e5ffd047_ActionId">
    <vt:lpwstr>ff12ae89-9230-44f6-b4bc-7711f30f260f</vt:lpwstr>
  </property>
  <property fmtid="{D5CDD505-2E9C-101B-9397-08002B2CF9AE}" pid="10" name="MSIP_Label_2a6524ed-fb1a-49fd-bafe-15c5e5ffd047_ContentBits">
    <vt:lpwstr>0</vt:lpwstr>
  </property>
  <property fmtid="{D5CDD505-2E9C-101B-9397-08002B2CF9AE}" pid="11" name="MSIP_Label_50bef7d4-e22d-4ab7-80f8-95d0deb51eea_Enabled">
    <vt:lpwstr>true</vt:lpwstr>
  </property>
  <property fmtid="{D5CDD505-2E9C-101B-9397-08002B2CF9AE}" pid="12" name="MSIP_Label_50bef7d4-e22d-4ab7-80f8-95d0deb51eea_SetDate">
    <vt:lpwstr>2021-04-13T00:26:38Z</vt:lpwstr>
  </property>
  <property fmtid="{D5CDD505-2E9C-101B-9397-08002B2CF9AE}" pid="13" name="MSIP_Label_50bef7d4-e22d-4ab7-80f8-95d0deb51eea_Method">
    <vt:lpwstr>Standard</vt:lpwstr>
  </property>
  <property fmtid="{D5CDD505-2E9C-101B-9397-08002B2CF9AE}" pid="14" name="MSIP_Label_50bef7d4-e22d-4ab7-80f8-95d0deb51eea_Name">
    <vt:lpwstr>Frequentis General</vt:lpwstr>
  </property>
  <property fmtid="{D5CDD505-2E9C-101B-9397-08002B2CF9AE}" pid="15" name="MSIP_Label_50bef7d4-e22d-4ab7-80f8-95d0deb51eea_SiteId">
    <vt:lpwstr>4a636d6a-7c5d-4373-a76b-698cfd77431f</vt:lpwstr>
  </property>
  <property fmtid="{D5CDD505-2E9C-101B-9397-08002B2CF9AE}" pid="16" name="MSIP_Label_50bef7d4-e22d-4ab7-80f8-95d0deb51eea_ActionId">
    <vt:lpwstr>e0801743-ff3e-4e92-acaf-0df618739089</vt:lpwstr>
  </property>
  <property fmtid="{D5CDD505-2E9C-101B-9397-08002B2CF9AE}" pid="17" name="MSIP_Label_50bef7d4-e22d-4ab7-80f8-95d0deb51eea_ContentBits">
    <vt:lpwstr>0</vt:lpwstr>
  </property>
  <property fmtid="{D5CDD505-2E9C-101B-9397-08002B2CF9AE}" pid="18" name="Frequentis_Classification_Level">
    <vt:lpwstr>Frequentis General</vt:lpwstr>
  </property>
  <property fmtid="{D5CDD505-2E9C-101B-9397-08002B2CF9AE}" pid="19" name="MediaServiceImageTags">
    <vt:lpwstr/>
  </property>
</Properties>
</file>