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N:\Investor_Relations\95_Website\Laufende Dokumente - Downloads\Aktienrückkauf 2019\2019\"/>
    </mc:Choice>
  </mc:AlternateContent>
  <xr:revisionPtr revIDLastSave="0" documentId="13_ncr:1_{7D1842C2-285B-48AD-9B03-C624FAB1B30B}" xr6:coauthVersionLast="41" xr6:coauthVersionMax="41" xr10:uidLastSave="{00000000-0000-0000-0000-000000000000}"/>
  <bookViews>
    <workbookView xWindow="28680" yWindow="-120" windowWidth="29040" windowHeight="15840" xr2:uid="{00000000-000D-0000-FFFF-FFFF00000000}"/>
  </bookViews>
  <sheets>
    <sheet name="Aktienrückkauf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9" i="1" l="1"/>
  <c r="G178" i="1"/>
  <c r="G176" i="1"/>
  <c r="G175" i="1"/>
  <c r="G173" i="1"/>
  <c r="G172" i="1"/>
  <c r="G170" i="1"/>
  <c r="G169" i="1"/>
  <c r="G167" i="1"/>
  <c r="G166" i="1"/>
  <c r="C181" i="1" l="1"/>
  <c r="B181" i="1"/>
  <c r="C179" i="1"/>
  <c r="C178" i="1"/>
  <c r="C177" i="1"/>
  <c r="C176" i="1" l="1"/>
  <c r="C175" i="1"/>
  <c r="C174" i="1"/>
  <c r="C173" i="1" l="1"/>
  <c r="C172" i="1"/>
  <c r="C171" i="1"/>
  <c r="C170" i="1" l="1"/>
  <c r="C169" i="1"/>
  <c r="C168" i="1"/>
  <c r="C167" i="1" l="1"/>
  <c r="C166" i="1"/>
  <c r="G165" i="1"/>
  <c r="G181" i="1" s="1"/>
  <c r="C165" i="1"/>
  <c r="G164" i="1" l="1"/>
  <c r="G163" i="1"/>
  <c r="G160" i="1"/>
  <c r="G161" i="1"/>
  <c r="G158" i="1"/>
  <c r="G157" i="1"/>
  <c r="G154" i="1"/>
  <c r="G152" i="1"/>
  <c r="G151" i="1"/>
  <c r="C164" i="1" l="1"/>
  <c r="C163" i="1"/>
  <c r="C162" i="1"/>
  <c r="C161" i="1"/>
  <c r="C160" i="1"/>
  <c r="C159" i="1"/>
  <c r="C158" i="1"/>
  <c r="C157" i="1"/>
  <c r="C156" i="1"/>
  <c r="C155" i="1" l="1"/>
  <c r="C154" i="1"/>
  <c r="C153" i="1"/>
  <c r="C152" i="1" l="1"/>
  <c r="C151" i="1"/>
  <c r="G150" i="1"/>
  <c r="C150" i="1"/>
  <c r="G149" i="1" l="1"/>
  <c r="G148" i="1"/>
  <c r="G146" i="1"/>
  <c r="G145" i="1"/>
  <c r="G142" i="1"/>
  <c r="G143" i="1"/>
  <c r="G140" i="1"/>
  <c r="G139" i="1"/>
  <c r="G137" i="1"/>
  <c r="G136" i="1"/>
  <c r="C149" i="1" l="1"/>
  <c r="C148" i="1"/>
  <c r="C147" i="1"/>
  <c r="C146" i="1" l="1"/>
  <c r="C145" i="1"/>
  <c r="C144" i="1"/>
  <c r="C143" i="1" l="1"/>
  <c r="C142" i="1"/>
  <c r="C141" i="1"/>
  <c r="C140" i="1" l="1"/>
  <c r="C139" i="1"/>
  <c r="C138" i="1" l="1"/>
  <c r="C137" i="1" l="1"/>
  <c r="C136" i="1"/>
  <c r="C135" i="1"/>
  <c r="G134" i="1" l="1"/>
  <c r="G133" i="1"/>
  <c r="G131" i="1"/>
  <c r="G130" i="1"/>
  <c r="G128" i="1"/>
  <c r="G127" i="1"/>
  <c r="G125" i="1"/>
  <c r="G124" i="1"/>
  <c r="G122" i="1"/>
  <c r="G121" i="1"/>
  <c r="C134" i="1" l="1"/>
  <c r="C133" i="1"/>
  <c r="C132" i="1"/>
  <c r="C131" i="1" l="1"/>
  <c r="C130" i="1"/>
  <c r="C129" i="1"/>
  <c r="C128" i="1" l="1"/>
  <c r="C127" i="1"/>
  <c r="C126" i="1"/>
  <c r="C125" i="1" l="1"/>
  <c r="C124" i="1"/>
  <c r="C123" i="1"/>
  <c r="C122" i="1" l="1"/>
  <c r="C121" i="1"/>
  <c r="C120" i="1"/>
  <c r="G7" i="1" l="1"/>
  <c r="G6" i="1"/>
  <c r="G115" i="1" l="1"/>
  <c r="G118" i="1" l="1"/>
  <c r="G109" i="1"/>
  <c r="C109" i="1"/>
  <c r="G119" i="1"/>
  <c r="G116" i="1"/>
  <c r="G113" i="1"/>
  <c r="G112" i="1"/>
  <c r="G110" i="1"/>
  <c r="G108" i="1"/>
  <c r="G106" i="1"/>
  <c r="G105" i="1"/>
  <c r="C115" i="1" l="1"/>
  <c r="C116" i="1"/>
  <c r="C117" i="1"/>
  <c r="C118" i="1"/>
  <c r="C119" i="1"/>
  <c r="C114" i="1"/>
  <c r="C113" i="1" l="1"/>
  <c r="C112" i="1"/>
  <c r="C111" i="1"/>
  <c r="C110" i="1" l="1"/>
  <c r="C108" i="1"/>
  <c r="C107" i="1"/>
  <c r="C106" i="1" l="1"/>
  <c r="C105" i="1"/>
  <c r="C104" i="1"/>
  <c r="G102" i="1" l="1"/>
  <c r="G99" i="1"/>
  <c r="G100" i="1"/>
  <c r="G97" i="1"/>
  <c r="G96" i="1"/>
  <c r="G94" i="1"/>
  <c r="G93" i="1"/>
  <c r="G90" i="1"/>
  <c r="G91" i="1"/>
  <c r="C103" i="1" l="1"/>
  <c r="C102" i="1"/>
  <c r="C101" i="1"/>
  <c r="C100" i="1" l="1"/>
  <c r="C99" i="1"/>
  <c r="C98" i="1"/>
  <c r="C97" i="1" l="1"/>
  <c r="C96" i="1"/>
  <c r="C95" i="1"/>
  <c r="C94" i="1" l="1"/>
  <c r="C93" i="1"/>
  <c r="C92" i="1"/>
  <c r="C91" i="1" l="1"/>
  <c r="C90" i="1"/>
  <c r="C89" i="1"/>
  <c r="G88" i="1" l="1"/>
  <c r="G87" i="1"/>
  <c r="G85" i="1"/>
  <c r="G84" i="1"/>
  <c r="G82" i="1"/>
  <c r="G81" i="1"/>
  <c r="G78" i="1"/>
  <c r="G79" i="1"/>
  <c r="G76" i="1"/>
  <c r="G75" i="1"/>
  <c r="C88" i="1" l="1"/>
  <c r="C87" i="1"/>
  <c r="C86" i="1"/>
  <c r="C85" i="1" l="1"/>
  <c r="C84" i="1"/>
  <c r="C83" i="1"/>
  <c r="C82" i="1" l="1"/>
  <c r="C81" i="1"/>
  <c r="C80" i="1"/>
  <c r="C79" i="1" l="1"/>
  <c r="C78" i="1"/>
  <c r="C77" i="1"/>
  <c r="C76" i="1" l="1"/>
  <c r="C75" i="1"/>
  <c r="C74" i="1"/>
  <c r="G73" i="1" l="1"/>
  <c r="G72" i="1"/>
  <c r="G69" i="1"/>
  <c r="G70" i="1"/>
  <c r="G67" i="1"/>
  <c r="G66" i="1"/>
  <c r="G64" i="1"/>
  <c r="G63" i="1"/>
  <c r="G61" i="1"/>
  <c r="G60" i="1"/>
  <c r="C73" i="1" l="1"/>
  <c r="C72" i="1"/>
  <c r="C71" i="1"/>
  <c r="C70" i="1" l="1"/>
  <c r="C69" i="1"/>
  <c r="C68" i="1"/>
  <c r="C67" i="1" l="1"/>
  <c r="C66" i="1"/>
  <c r="C65" i="1"/>
  <c r="C64" i="1" l="1"/>
  <c r="C63" i="1"/>
  <c r="C62" i="1"/>
  <c r="C61" i="1" l="1"/>
  <c r="C60" i="1"/>
  <c r="C59" i="1"/>
  <c r="G49" i="1" l="1"/>
  <c r="G48" i="1"/>
  <c r="G46" i="1"/>
  <c r="G45" i="1"/>
  <c r="G58" i="1"/>
  <c r="G57" i="1"/>
  <c r="G55" i="1"/>
  <c r="G54" i="1"/>
  <c r="G52" i="1"/>
  <c r="G51" i="1"/>
  <c r="C58" i="1" l="1"/>
  <c r="C57" i="1"/>
  <c r="C56" i="1"/>
  <c r="C55" i="1" l="1"/>
  <c r="C54" i="1"/>
  <c r="C53" i="1"/>
  <c r="C52" i="1" l="1"/>
  <c r="C51" i="1"/>
  <c r="C50" i="1"/>
  <c r="C49" i="1" l="1"/>
  <c r="C48" i="1"/>
  <c r="C47" i="1"/>
  <c r="C46" i="1" l="1"/>
  <c r="C45" i="1"/>
  <c r="C44" i="1"/>
  <c r="G43" i="1" l="1"/>
  <c r="G42" i="1"/>
  <c r="G40" i="1"/>
  <c r="G39" i="1"/>
  <c r="G37" i="1"/>
  <c r="G36" i="1"/>
  <c r="G33" i="1"/>
  <c r="G34" i="1"/>
  <c r="G31" i="1"/>
  <c r="G30" i="1"/>
  <c r="G27" i="1"/>
  <c r="C43" i="1" l="1"/>
  <c r="C42" i="1"/>
  <c r="C41" i="1"/>
  <c r="C40" i="1" l="1"/>
  <c r="C39" i="1"/>
  <c r="C38" i="1"/>
  <c r="C37" i="1" l="1"/>
  <c r="C36" i="1"/>
  <c r="C35" i="1"/>
  <c r="C34" i="1" l="1"/>
  <c r="C33" i="1"/>
  <c r="C32" i="1"/>
  <c r="C31" i="1" l="1"/>
  <c r="C30" i="1"/>
  <c r="C29" i="1"/>
  <c r="G13" i="1" l="1"/>
  <c r="G12" i="1"/>
  <c r="G10" i="1"/>
  <c r="G9" i="1"/>
  <c r="G3" i="1"/>
  <c r="G4" i="1"/>
  <c r="G28" i="1"/>
  <c r="G25" i="1"/>
  <c r="G24" i="1"/>
  <c r="G22" i="1" l="1"/>
  <c r="G21" i="1"/>
  <c r="G19" i="1"/>
  <c r="G18" i="1"/>
  <c r="G15" i="1"/>
  <c r="G16" i="1"/>
  <c r="C27" i="1" l="1"/>
  <c r="C28" i="1"/>
  <c r="C26" i="1"/>
  <c r="C25" i="1" l="1"/>
  <c r="C24" i="1"/>
  <c r="C23" i="1"/>
  <c r="C22" i="1" l="1"/>
  <c r="C21" i="1"/>
  <c r="C20" i="1"/>
  <c r="C18" i="1" l="1"/>
  <c r="C19" i="1"/>
  <c r="B17" i="1"/>
  <c r="C17" i="1" s="1"/>
  <c r="C3" i="1" l="1"/>
  <c r="C4" i="1"/>
  <c r="C6" i="1"/>
  <c r="C7" i="1"/>
  <c r="C9" i="1"/>
  <c r="C10" i="1"/>
  <c r="C12" i="1"/>
  <c r="C13" i="1"/>
  <c r="C14" i="1"/>
  <c r="C15" i="1"/>
  <c r="C16" i="1"/>
  <c r="B11" i="1"/>
  <c r="C11" i="1" s="1"/>
  <c r="B8" i="1"/>
  <c r="C8" i="1" s="1"/>
  <c r="B5" i="1"/>
  <c r="C5" i="1" s="1"/>
  <c r="B2" i="1"/>
  <c r="D181" i="1" l="1"/>
  <c r="M8" i="1"/>
  <c r="C2" i="1"/>
  <c r="M10" i="1" l="1"/>
  <c r="M9" i="1"/>
</calcChain>
</file>

<file path=xl/sharedStrings.xml><?xml version="1.0" encoding="utf-8"?>
<sst xmlns="http://schemas.openxmlformats.org/spreadsheetml/2006/main" count="132" uniqueCount="16">
  <si>
    <t>Anteil am 
Gesamtkapital</t>
  </si>
  <si>
    <t>Gew. Durchschnittspreis 
je Aktie (€)</t>
  </si>
  <si>
    <t>Bezahlter Höchstkurs je Aktie (€)</t>
  </si>
  <si>
    <t>Bezahlter Tiefstkurs je Aktie (€)</t>
  </si>
  <si>
    <t>Wert (€)</t>
  </si>
  <si>
    <t>Rückgekaufte Aktien</t>
  </si>
  <si>
    <t>davon über Wiener Börse</t>
  </si>
  <si>
    <t>davon über MTF</t>
  </si>
  <si>
    <t>Gesamtstatistik</t>
  </si>
  <si>
    <t>Gesamtkapital:</t>
  </si>
  <si>
    <t xml:space="preserve">Gesamt zurückzukaufen: </t>
  </si>
  <si>
    <t>Bisher zurückgekauft:</t>
  </si>
  <si>
    <t>Bisher zurückgekauft in %:</t>
  </si>
  <si>
    <t>Noch zurückzukaufen:</t>
  </si>
  <si>
    <t>Gesamt</t>
  </si>
  <si>
    <t>davon über AQXE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</si>
</sst>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%"/>
    <numFmt numFmtId="165" formatCode="0.0000"/>
    <numFmt numFmtId="166" formatCode="#,##0.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AF0917"/>
      <name val="Arial"/>
      <family val="2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AF0917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65">
    <xf numFmtId="0" fontId="0" fillId="0" borderId="0" xfId="0"/>
    <xf numFmtId="0" fontId="3" fillId="0" borderId="1" xfId="0" applyFont="1" applyBorder="1"/>
    <xf numFmtId="49" fontId="3" fillId="0" borderId="1" xfId="0" quotePrefix="1" applyNumberFormat="1" applyFont="1" applyFill="1" applyBorder="1" applyAlignment="1">
      <alignment wrapText="1"/>
    </xf>
    <xf numFmtId="4" fontId="3" fillId="0" borderId="1" xfId="0" applyNumberFormat="1" applyFont="1" applyFill="1" applyBorder="1" applyAlignment="1">
      <alignment wrapText="1"/>
    </xf>
    <xf numFmtId="0" fontId="4" fillId="0" borderId="0" xfId="0" applyFont="1"/>
    <xf numFmtId="0" fontId="4" fillId="0" borderId="2" xfId="0" applyFont="1" applyBorder="1"/>
    <xf numFmtId="3" fontId="4" fillId="0" borderId="0" xfId="0" applyNumberFormat="1" applyFont="1"/>
    <xf numFmtId="3" fontId="4" fillId="0" borderId="2" xfId="0" applyNumberFormat="1" applyFont="1" applyBorder="1"/>
    <xf numFmtId="3" fontId="4" fillId="0" borderId="0" xfId="0" applyNumberFormat="1" applyFont="1" applyBorder="1"/>
    <xf numFmtId="4" fontId="6" fillId="0" borderId="0" xfId="2" applyNumberFormat="1" applyFont="1"/>
    <xf numFmtId="4" fontId="5" fillId="0" borderId="0" xfId="2" applyNumberFormat="1"/>
    <xf numFmtId="3" fontId="5" fillId="0" borderId="0" xfId="2" applyNumberFormat="1" applyFill="1"/>
    <xf numFmtId="0" fontId="5" fillId="0" borderId="0" xfId="2"/>
    <xf numFmtId="3" fontId="5" fillId="0" borderId="0" xfId="2" applyNumberFormat="1"/>
    <xf numFmtId="10" fontId="5" fillId="0" borderId="0" xfId="1" applyNumberFormat="1" applyFont="1"/>
    <xf numFmtId="164" fontId="0" fillId="0" borderId="0" xfId="0" applyNumberFormat="1"/>
    <xf numFmtId="164" fontId="0" fillId="0" borderId="2" xfId="0" applyNumberFormat="1" applyBorder="1"/>
    <xf numFmtId="14" fontId="2" fillId="0" borderId="0" xfId="0" applyNumberFormat="1" applyFont="1"/>
    <xf numFmtId="3" fontId="2" fillId="0" borderId="0" xfId="0" applyNumberFormat="1" applyFont="1"/>
    <xf numFmtId="164" fontId="2" fillId="0" borderId="0" xfId="0" applyNumberFormat="1" applyFont="1"/>
    <xf numFmtId="165" fontId="2" fillId="0" borderId="0" xfId="0" applyNumberFormat="1" applyFont="1"/>
    <xf numFmtId="165" fontId="0" fillId="0" borderId="0" xfId="0" applyNumberFormat="1"/>
    <xf numFmtId="165" fontId="0" fillId="0" borderId="2" xfId="0" applyNumberFormat="1" applyBorder="1"/>
    <xf numFmtId="165" fontId="0" fillId="0" borderId="0" xfId="0" applyNumberFormat="1" applyBorder="1"/>
    <xf numFmtId="164" fontId="0" fillId="0" borderId="0" xfId="0" applyNumberFormat="1" applyBorder="1"/>
    <xf numFmtId="0" fontId="2" fillId="0" borderId="0" xfId="0" applyFont="1" applyFill="1" applyBorder="1"/>
    <xf numFmtId="14" fontId="2" fillId="0" borderId="0" xfId="0" applyNumberFormat="1" applyFont="1" applyBorder="1"/>
    <xf numFmtId="3" fontId="2" fillId="0" borderId="0" xfId="0" applyNumberFormat="1" applyFont="1" applyBorder="1"/>
    <xf numFmtId="0" fontId="2" fillId="0" borderId="0" xfId="0" applyFont="1" applyFill="1"/>
    <xf numFmtId="0" fontId="0" fillId="0" borderId="0" xfId="0" applyFill="1"/>
    <xf numFmtId="0" fontId="0" fillId="0" borderId="2" xfId="0" applyFill="1" applyBorder="1"/>
    <xf numFmtId="0" fontId="0" fillId="0" borderId="0" xfId="0" applyFill="1" applyBorder="1"/>
    <xf numFmtId="4" fontId="3" fillId="0" borderId="1" xfId="0" applyNumberFormat="1" applyFont="1" applyFill="1" applyBorder="1" applyAlignment="1"/>
    <xf numFmtId="3" fontId="2" fillId="0" borderId="0" xfId="0" applyNumberFormat="1" applyFont="1" applyFill="1"/>
    <xf numFmtId="3" fontId="0" fillId="0" borderId="0" xfId="0" applyNumberFormat="1" applyFill="1"/>
    <xf numFmtId="3" fontId="0" fillId="0" borderId="2" xfId="0" applyNumberFormat="1" applyFill="1" applyBorder="1"/>
    <xf numFmtId="3" fontId="0" fillId="0" borderId="0" xfId="0" applyNumberFormat="1" applyFill="1" applyBorder="1"/>
    <xf numFmtId="3" fontId="2" fillId="0" borderId="0" xfId="0" applyNumberFormat="1" applyFont="1" applyFill="1" applyBorder="1"/>
    <xf numFmtId="165" fontId="2" fillId="0" borderId="0" xfId="0" applyNumberFormat="1" applyFont="1" applyFill="1"/>
    <xf numFmtId="165" fontId="0" fillId="0" borderId="0" xfId="0" applyNumberFormat="1" applyFill="1"/>
    <xf numFmtId="165" fontId="0" fillId="0" borderId="2" xfId="0" applyNumberFormat="1" applyFill="1" applyBorder="1"/>
    <xf numFmtId="165" fontId="2" fillId="0" borderId="0" xfId="0" applyNumberFormat="1" applyFont="1" applyFill="1" applyBorder="1"/>
    <xf numFmtId="164" fontId="0" fillId="0" borderId="0" xfId="0" applyNumberFormat="1" applyFont="1" applyBorder="1"/>
    <xf numFmtId="0" fontId="0" fillId="0" borderId="0" xfId="0" applyFont="1" applyFill="1" applyBorder="1"/>
    <xf numFmtId="165" fontId="0" fillId="0" borderId="0" xfId="0" applyNumberFormat="1" applyFont="1" applyBorder="1"/>
    <xf numFmtId="3" fontId="0" fillId="0" borderId="0" xfId="0" applyNumberFormat="1" applyFont="1" applyFill="1" applyBorder="1"/>
    <xf numFmtId="164" fontId="0" fillId="0" borderId="2" xfId="0" applyNumberFormat="1" applyFont="1" applyBorder="1"/>
    <xf numFmtId="0" fontId="0" fillId="0" borderId="2" xfId="0" applyFont="1" applyFill="1" applyBorder="1"/>
    <xf numFmtId="165" fontId="0" fillId="0" borderId="2" xfId="0" applyNumberFormat="1" applyFont="1" applyBorder="1"/>
    <xf numFmtId="3" fontId="0" fillId="0" borderId="2" xfId="0" applyNumberFormat="1" applyFont="1" applyFill="1" applyBorder="1"/>
    <xf numFmtId="0" fontId="2" fillId="0" borderId="0" xfId="0" applyFont="1" applyFill="1" applyBorder="1" applyAlignment="1">
      <alignment horizontal="right"/>
    </xf>
    <xf numFmtId="0" fontId="0" fillId="0" borderId="0" xfId="0" applyFont="1"/>
    <xf numFmtId="164" fontId="2" fillId="0" borderId="3" xfId="0" applyNumberFormat="1" applyFont="1" applyBorder="1"/>
    <xf numFmtId="164" fontId="2" fillId="0" borderId="0" xfId="0" applyNumberFormat="1" applyFont="1" applyBorder="1"/>
    <xf numFmtId="3" fontId="0" fillId="0" borderId="0" xfId="0" applyNumberFormat="1"/>
    <xf numFmtId="165" fontId="2" fillId="0" borderId="0" xfId="0" applyNumberFormat="1" applyFont="1" applyBorder="1"/>
    <xf numFmtId="165" fontId="0" fillId="0" borderId="2" xfId="0" applyNumberFormat="1" applyFont="1" applyFill="1" applyBorder="1"/>
    <xf numFmtId="165" fontId="0" fillId="0" borderId="0" xfId="0" applyNumberFormat="1" applyFont="1" applyFill="1" applyBorder="1"/>
    <xf numFmtId="0" fontId="0" fillId="0" borderId="2" xfId="0" applyBorder="1"/>
    <xf numFmtId="166" fontId="0" fillId="0" borderId="2" xfId="0" applyNumberFormat="1" applyFont="1" applyFill="1" applyBorder="1"/>
    <xf numFmtId="0" fontId="4" fillId="0" borderId="0" xfId="0" applyFont="1" applyBorder="1"/>
    <xf numFmtId="165" fontId="0" fillId="0" borderId="0" xfId="0" applyNumberFormat="1" applyFill="1" applyBorder="1"/>
    <xf numFmtId="166" fontId="0" fillId="0" borderId="0" xfId="0" applyNumberFormat="1"/>
    <xf numFmtId="2" fontId="0" fillId="0" borderId="0" xfId="0" applyNumberFormat="1" applyFill="1"/>
    <xf numFmtId="2" fontId="0" fillId="0" borderId="2" xfId="0" applyNumberFormat="1" applyFont="1" applyFill="1" applyBorder="1"/>
  </cellXfs>
  <cellStyles count="3">
    <cellStyle name="Normal" xfId="0" builtinId="0"/>
    <cellStyle name="Percent" xfId="1" builtinId="5"/>
    <cellStyle name="Standard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4"/>
  <sheetViews>
    <sheetView tabSelected="1" zoomScale="130" zoomScaleNormal="130" workbookViewId="0">
      <pane ySplit="1" topLeftCell="A158" activePane="bottomLeft" state="frozen"/>
      <selection pane="bottomLeft" activeCell="D162" sqref="D162"/>
    </sheetView>
  </sheetViews>
  <sheetFormatPr defaultColWidth="11.42578125" defaultRowHeight="15" x14ac:dyDescent="0.25"/>
  <cols>
    <col min="1" max="1" width="25.5703125" customWidth="1"/>
    <col min="2" max="2" width="15.140625" customWidth="1"/>
    <col min="3" max="3" width="13.85546875" customWidth="1"/>
    <col min="4" max="4" width="16.85546875" style="29" customWidth="1"/>
    <col min="7" max="7" width="11.7109375" style="29" bestFit="1" customWidth="1"/>
    <col min="13" max="13" width="13" customWidth="1"/>
  </cols>
  <sheetData>
    <row r="1" spans="1:13" ht="37.5" thickBot="1" x14ac:dyDescent="0.3">
      <c r="A1" s="1"/>
      <c r="B1" s="2" t="s">
        <v>5</v>
      </c>
      <c r="C1" s="2" t="s">
        <v>0</v>
      </c>
      <c r="D1" s="3" t="s">
        <v>1</v>
      </c>
      <c r="E1" s="3" t="s">
        <v>2</v>
      </c>
      <c r="F1" s="3" t="s">
        <v>3</v>
      </c>
      <c r="G1" s="32" t="s">
        <v>4</v>
      </c>
    </row>
    <row r="2" spans="1:13" x14ac:dyDescent="0.25">
      <c r="A2" s="17">
        <v>43718</v>
      </c>
      <c r="B2" s="18">
        <f>B3+B4</f>
        <v>29400</v>
      </c>
      <c r="C2" s="19">
        <f>B2/$M$6</f>
        <v>2.5268261269283549E-4</v>
      </c>
      <c r="D2" s="28">
        <v>21.659400000000002</v>
      </c>
      <c r="E2" s="20"/>
      <c r="F2" s="20"/>
      <c r="G2" s="33">
        <v>636786</v>
      </c>
      <c r="H2" s="62"/>
    </row>
    <row r="3" spans="1:13" x14ac:dyDescent="0.25">
      <c r="A3" s="4" t="s">
        <v>6</v>
      </c>
      <c r="B3" s="6">
        <v>16557</v>
      </c>
      <c r="C3" s="15">
        <f t="shared" ref="C3:C19" si="0">B3/$M$6</f>
        <v>1.4230156525017951E-4</v>
      </c>
      <c r="D3" s="29">
        <v>21.662500000000001</v>
      </c>
      <c r="E3" s="21">
        <v>21.76</v>
      </c>
      <c r="F3" s="21">
        <v>21.58</v>
      </c>
      <c r="G3" s="36">
        <f>B3*D3</f>
        <v>358666.01250000001</v>
      </c>
      <c r="H3" s="62"/>
      <c r="J3" s="9" t="s">
        <v>8</v>
      </c>
      <c r="K3" s="9"/>
      <c r="L3" s="9"/>
      <c r="M3" s="10"/>
    </row>
    <row r="4" spans="1:13" x14ac:dyDescent="0.25">
      <c r="A4" s="5" t="s">
        <v>7</v>
      </c>
      <c r="B4" s="7">
        <v>12843</v>
      </c>
      <c r="C4" s="16">
        <f t="shared" si="0"/>
        <v>1.10381047442656E-4</v>
      </c>
      <c r="D4" s="30">
        <v>21.6554</v>
      </c>
      <c r="E4" s="22">
        <v>21.76</v>
      </c>
      <c r="F4" s="22">
        <v>21.62</v>
      </c>
      <c r="G4" s="35">
        <f>B4*D4</f>
        <v>278120.30219999998</v>
      </c>
      <c r="H4" s="62"/>
      <c r="J4" s="9"/>
      <c r="K4" s="9"/>
      <c r="L4" s="9"/>
      <c r="M4" s="10"/>
    </row>
    <row r="5" spans="1:13" x14ac:dyDescent="0.25">
      <c r="A5" s="17">
        <v>43719</v>
      </c>
      <c r="B5" s="18">
        <f>B6+B7</f>
        <v>26400</v>
      </c>
      <c r="C5" s="19">
        <f t="shared" si="0"/>
        <v>2.2689867262213801E-4</v>
      </c>
      <c r="D5" s="28">
        <v>21.939900000000002</v>
      </c>
      <c r="E5" s="20"/>
      <c r="F5" s="20"/>
      <c r="G5" s="33">
        <v>579213</v>
      </c>
      <c r="H5" s="62"/>
      <c r="J5" s="9"/>
      <c r="K5" s="9"/>
      <c r="L5" s="9"/>
      <c r="M5" s="10"/>
    </row>
    <row r="6" spans="1:13" x14ac:dyDescent="0.25">
      <c r="A6" s="4" t="s">
        <v>6</v>
      </c>
      <c r="B6" s="6">
        <v>18657</v>
      </c>
      <c r="C6" s="15">
        <f t="shared" si="0"/>
        <v>1.6035032329966777E-4</v>
      </c>
      <c r="D6" s="29">
        <v>21.950399999999998</v>
      </c>
      <c r="E6" s="21">
        <v>22.12</v>
      </c>
      <c r="F6" s="21">
        <v>21.8</v>
      </c>
      <c r="G6" s="34">
        <f>B6*D6</f>
        <v>409528.61279999994</v>
      </c>
      <c r="H6" s="62"/>
      <c r="J6" s="10" t="s">
        <v>9</v>
      </c>
      <c r="K6" s="10"/>
      <c r="L6" s="10"/>
      <c r="M6" s="11">
        <v>116351496</v>
      </c>
    </row>
    <row r="7" spans="1:13" x14ac:dyDescent="0.25">
      <c r="A7" s="5" t="s">
        <v>7</v>
      </c>
      <c r="B7" s="7">
        <v>7743</v>
      </c>
      <c r="C7" s="16">
        <f t="shared" si="0"/>
        <v>6.6548349322470256E-5</v>
      </c>
      <c r="D7" s="30">
        <v>21.9146</v>
      </c>
      <c r="E7" s="22">
        <v>22.12</v>
      </c>
      <c r="F7" s="22">
        <v>21.84</v>
      </c>
      <c r="G7" s="35">
        <f>B7*D7</f>
        <v>169684.74780000001</v>
      </c>
      <c r="H7" s="62"/>
      <c r="J7" s="12" t="s">
        <v>10</v>
      </c>
      <c r="K7" s="12"/>
      <c r="L7" s="12"/>
      <c r="M7" s="11">
        <v>1163514</v>
      </c>
    </row>
    <row r="8" spans="1:13" x14ac:dyDescent="0.25">
      <c r="A8" s="17">
        <v>43720</v>
      </c>
      <c r="B8" s="18">
        <f>B9+B10</f>
        <v>31000</v>
      </c>
      <c r="C8" s="19">
        <f t="shared" si="0"/>
        <v>2.6643404739720749E-4</v>
      </c>
      <c r="D8" s="28">
        <v>21.979199999999999</v>
      </c>
      <c r="E8" s="20"/>
      <c r="F8" s="20"/>
      <c r="G8" s="33">
        <v>681355</v>
      </c>
      <c r="H8" s="62"/>
      <c r="J8" s="10" t="s">
        <v>11</v>
      </c>
      <c r="K8" s="10"/>
      <c r="L8" s="10"/>
      <c r="M8" s="13">
        <f>B181</f>
        <v>1163514</v>
      </c>
    </row>
    <row r="9" spans="1:13" x14ac:dyDescent="0.25">
      <c r="A9" s="4" t="s">
        <v>6</v>
      </c>
      <c r="B9" s="6">
        <v>24559</v>
      </c>
      <c r="C9" s="15">
        <f t="shared" si="0"/>
        <v>2.1107592806541997E-4</v>
      </c>
      <c r="D9" s="31">
        <v>21.9785</v>
      </c>
      <c r="E9" s="21">
        <v>21.1</v>
      </c>
      <c r="F9" s="21">
        <v>21.88</v>
      </c>
      <c r="G9" s="34">
        <f>B9*D9</f>
        <v>539769.98149999999</v>
      </c>
      <c r="H9" s="62"/>
      <c r="J9" s="10" t="s">
        <v>12</v>
      </c>
      <c r="K9" s="10"/>
      <c r="L9" s="10"/>
      <c r="M9" s="14">
        <f>(M8/M7)</f>
        <v>1</v>
      </c>
    </row>
    <row r="10" spans="1:13" x14ac:dyDescent="0.25">
      <c r="A10" s="5" t="s">
        <v>7</v>
      </c>
      <c r="B10" s="7">
        <v>6441</v>
      </c>
      <c r="C10" s="16">
        <f t="shared" si="0"/>
        <v>5.5358119331787535E-5</v>
      </c>
      <c r="D10" s="30">
        <v>21.9818</v>
      </c>
      <c r="E10" s="22">
        <v>22</v>
      </c>
      <c r="F10" s="22">
        <v>21.9</v>
      </c>
      <c r="G10" s="35">
        <f>B10*D10</f>
        <v>141584.7738</v>
      </c>
      <c r="H10" s="62"/>
      <c r="J10" s="10" t="s">
        <v>13</v>
      </c>
      <c r="K10" s="10"/>
      <c r="L10" s="10"/>
      <c r="M10" s="13">
        <f>M7-M8</f>
        <v>0</v>
      </c>
    </row>
    <row r="11" spans="1:13" x14ac:dyDescent="0.25">
      <c r="A11" s="17">
        <v>43721</v>
      </c>
      <c r="B11" s="18">
        <f>B12+B13</f>
        <v>26200</v>
      </c>
      <c r="C11" s="19">
        <f t="shared" si="0"/>
        <v>2.251797432840915E-4</v>
      </c>
      <c r="D11" s="28">
        <v>22.137799999999999</v>
      </c>
      <c r="E11" s="20"/>
      <c r="F11" s="20"/>
      <c r="G11" s="33">
        <v>580010</v>
      </c>
      <c r="H11" s="62"/>
    </row>
    <row r="12" spans="1:13" x14ac:dyDescent="0.25">
      <c r="A12" s="4" t="s">
        <v>6</v>
      </c>
      <c r="B12" s="8">
        <v>15662</v>
      </c>
      <c r="C12" s="15">
        <f t="shared" si="0"/>
        <v>1.3460935646242143E-4</v>
      </c>
      <c r="D12" s="31">
        <v>22.133099999999999</v>
      </c>
      <c r="E12" s="23">
        <v>22.38</v>
      </c>
      <c r="F12" s="23">
        <v>21.98</v>
      </c>
      <c r="G12" s="36">
        <f>B12*D12</f>
        <v>346648.61219999997</v>
      </c>
      <c r="H12" s="62"/>
    </row>
    <row r="13" spans="1:13" x14ac:dyDescent="0.25">
      <c r="A13" s="5" t="s">
        <v>7</v>
      </c>
      <c r="B13" s="7">
        <v>10538</v>
      </c>
      <c r="C13" s="16">
        <f t="shared" si="0"/>
        <v>9.0570386821670082E-5</v>
      </c>
      <c r="D13" s="30">
        <v>22.1448</v>
      </c>
      <c r="E13" s="22">
        <v>22.34</v>
      </c>
      <c r="F13" s="22">
        <v>22</v>
      </c>
      <c r="G13" s="35">
        <f>B13*D13</f>
        <v>233361.90239999999</v>
      </c>
      <c r="H13" s="62"/>
    </row>
    <row r="14" spans="1:13" x14ac:dyDescent="0.25">
      <c r="A14" s="17">
        <v>43724</v>
      </c>
      <c r="B14" s="18">
        <v>19100</v>
      </c>
      <c r="C14" s="19">
        <f t="shared" si="0"/>
        <v>1.6415775178344076E-4</v>
      </c>
      <c r="D14" s="28">
        <v>22.6431</v>
      </c>
      <c r="E14" s="20"/>
      <c r="F14" s="20"/>
      <c r="G14" s="33">
        <v>432483</v>
      </c>
      <c r="H14" s="62"/>
    </row>
    <row r="15" spans="1:13" x14ac:dyDescent="0.25">
      <c r="A15" s="4" t="s">
        <v>6</v>
      </c>
      <c r="B15" s="6">
        <v>14539</v>
      </c>
      <c r="C15" s="15">
        <f t="shared" si="0"/>
        <v>1.2495756822929031E-4</v>
      </c>
      <c r="D15" s="39">
        <v>22.625299999999999</v>
      </c>
      <c r="E15" s="21">
        <v>22.8</v>
      </c>
      <c r="F15" s="21">
        <v>22.32</v>
      </c>
      <c r="G15" s="34">
        <f>B15*D15</f>
        <v>328949.23670000001</v>
      </c>
      <c r="H15" s="62"/>
    </row>
    <row r="16" spans="1:13" x14ac:dyDescent="0.25">
      <c r="A16" s="5" t="s">
        <v>7</v>
      </c>
      <c r="B16" s="7">
        <v>4561</v>
      </c>
      <c r="C16" s="16">
        <f t="shared" si="0"/>
        <v>3.9200183554150433E-5</v>
      </c>
      <c r="D16" s="40">
        <v>22.6997</v>
      </c>
      <c r="E16" s="22">
        <v>22.8</v>
      </c>
      <c r="F16" s="22">
        <v>22.58</v>
      </c>
      <c r="G16" s="35">
        <f>B16*D16</f>
        <v>103533.3317</v>
      </c>
      <c r="H16" s="62"/>
    </row>
    <row r="17" spans="1:8" x14ac:dyDescent="0.25">
      <c r="A17" s="17">
        <v>43725</v>
      </c>
      <c r="B17" s="18">
        <f>B18+B19</f>
        <v>30700</v>
      </c>
      <c r="C17" s="52">
        <f t="shared" si="0"/>
        <v>2.6385565339013774E-4</v>
      </c>
      <c r="D17" s="28">
        <v>22.2163</v>
      </c>
      <c r="E17" s="20"/>
      <c r="F17" s="20"/>
      <c r="G17" s="33">
        <v>682040</v>
      </c>
      <c r="H17" s="62"/>
    </row>
    <row r="18" spans="1:8" x14ac:dyDescent="0.25">
      <c r="A18" s="4" t="s">
        <v>6</v>
      </c>
      <c r="B18" s="6">
        <v>20064</v>
      </c>
      <c r="C18" s="24">
        <f t="shared" si="0"/>
        <v>1.7244299119282489E-4</v>
      </c>
      <c r="D18" s="29">
        <v>22.215399999999999</v>
      </c>
      <c r="E18" s="21">
        <v>22.5</v>
      </c>
      <c r="F18" s="21">
        <v>22.02</v>
      </c>
      <c r="G18" s="34">
        <f>D18*B18</f>
        <v>445729.7856</v>
      </c>
      <c r="H18" s="62"/>
    </row>
    <row r="19" spans="1:8" x14ac:dyDescent="0.25">
      <c r="A19" s="5" t="s">
        <v>7</v>
      </c>
      <c r="B19" s="7">
        <v>10636</v>
      </c>
      <c r="C19" s="16">
        <f t="shared" si="0"/>
        <v>9.1412662197312878E-5</v>
      </c>
      <c r="D19" s="30">
        <v>22.218</v>
      </c>
      <c r="E19" s="22">
        <v>22.36</v>
      </c>
      <c r="F19" s="22">
        <v>22.02</v>
      </c>
      <c r="G19" s="35">
        <f>B19*D19</f>
        <v>236310.64799999999</v>
      </c>
      <c r="H19" s="62"/>
    </row>
    <row r="20" spans="1:8" x14ac:dyDescent="0.25">
      <c r="A20" s="17">
        <v>43726</v>
      </c>
      <c r="B20" s="18">
        <v>18900</v>
      </c>
      <c r="C20" s="52">
        <f t="shared" ref="C20:C22" si="1">B20/$M$6</f>
        <v>1.6243882244539425E-4</v>
      </c>
      <c r="D20" s="38">
        <v>22.550999999999998</v>
      </c>
      <c r="E20" s="20"/>
      <c r="F20" s="20"/>
      <c r="G20" s="33">
        <v>426214</v>
      </c>
      <c r="H20" s="62"/>
    </row>
    <row r="21" spans="1:8" x14ac:dyDescent="0.25">
      <c r="A21" s="4" t="s">
        <v>6</v>
      </c>
      <c r="B21" s="6">
        <v>11971</v>
      </c>
      <c r="C21" s="24">
        <f t="shared" si="1"/>
        <v>1.0288651552877327E-4</v>
      </c>
      <c r="D21" s="29">
        <v>22.560500000000001</v>
      </c>
      <c r="E21" s="21">
        <v>22.7</v>
      </c>
      <c r="F21" s="23">
        <v>22.02</v>
      </c>
      <c r="G21" s="36">
        <f>B21*D21</f>
        <v>270071.74550000002</v>
      </c>
      <c r="H21" s="62"/>
    </row>
    <row r="22" spans="1:8" x14ac:dyDescent="0.25">
      <c r="A22" s="5" t="s">
        <v>7</v>
      </c>
      <c r="B22" s="7">
        <v>6929</v>
      </c>
      <c r="C22" s="16">
        <f t="shared" si="1"/>
        <v>5.9552306916620992E-5</v>
      </c>
      <c r="D22" s="30">
        <v>22.534500000000001</v>
      </c>
      <c r="E22" s="22">
        <v>22.66</v>
      </c>
      <c r="F22" s="22">
        <v>22.5</v>
      </c>
      <c r="G22" s="35">
        <f>B22*D22</f>
        <v>156141.55050000001</v>
      </c>
      <c r="H22" s="62"/>
    </row>
    <row r="23" spans="1:8" x14ac:dyDescent="0.25">
      <c r="A23" s="17">
        <v>43727</v>
      </c>
      <c r="B23" s="18">
        <v>22000</v>
      </c>
      <c r="C23" s="52">
        <f t="shared" ref="C23:C55" si="2">B23/$M$6</f>
        <v>1.8908222718511502E-4</v>
      </c>
      <c r="D23" s="28">
        <v>22.525600000000001</v>
      </c>
      <c r="E23" s="20"/>
      <c r="F23" s="20"/>
      <c r="G23" s="33">
        <v>495563</v>
      </c>
      <c r="H23" s="62"/>
    </row>
    <row r="24" spans="1:8" x14ac:dyDescent="0.25">
      <c r="A24" s="4" t="s">
        <v>6</v>
      </c>
      <c r="B24" s="6">
        <v>12712</v>
      </c>
      <c r="C24" s="24">
        <f t="shared" si="2"/>
        <v>1.0925514872623555E-4</v>
      </c>
      <c r="D24" s="31">
        <v>22.5047</v>
      </c>
      <c r="E24" s="21">
        <v>22.6</v>
      </c>
      <c r="F24" s="21">
        <v>22.34</v>
      </c>
      <c r="G24" s="34">
        <f>B24*D24</f>
        <v>286079.7464</v>
      </c>
      <c r="H24" s="62"/>
    </row>
    <row r="25" spans="1:8" x14ac:dyDescent="0.25">
      <c r="A25" s="5" t="s">
        <v>7</v>
      </c>
      <c r="B25" s="7">
        <v>9288</v>
      </c>
      <c r="C25" s="16">
        <f t="shared" si="2"/>
        <v>7.9827078458879469E-5</v>
      </c>
      <c r="D25" s="30">
        <v>22.554200000000002</v>
      </c>
      <c r="E25" s="22">
        <v>22.6</v>
      </c>
      <c r="F25" s="22">
        <v>22.36</v>
      </c>
      <c r="G25" s="35">
        <f>B25*D25</f>
        <v>209483.40960000001</v>
      </c>
      <c r="H25" s="62"/>
    </row>
    <row r="26" spans="1:8" x14ac:dyDescent="0.25">
      <c r="A26" s="26">
        <v>43728</v>
      </c>
      <c r="B26" s="27">
        <v>22500</v>
      </c>
      <c r="C26" s="53">
        <f t="shared" si="2"/>
        <v>1.9337955053023125E-4</v>
      </c>
      <c r="D26" s="25">
        <v>22.5246</v>
      </c>
      <c r="E26" s="23"/>
      <c r="F26" s="23"/>
      <c r="G26" s="37">
        <v>506804</v>
      </c>
      <c r="H26" s="62"/>
    </row>
    <row r="27" spans="1:8" x14ac:dyDescent="0.25">
      <c r="A27" s="4" t="s">
        <v>6</v>
      </c>
      <c r="B27" s="8">
        <v>17009</v>
      </c>
      <c r="C27" s="24">
        <f>B27/$M$6</f>
        <v>1.461863455541646E-4</v>
      </c>
      <c r="D27" s="31">
        <v>22.523099999999999</v>
      </c>
      <c r="E27" s="23">
        <v>22.66</v>
      </c>
      <c r="F27" s="23">
        <v>22.34</v>
      </c>
      <c r="G27" s="36">
        <f>B27*D27</f>
        <v>383095.40789999999</v>
      </c>
      <c r="H27" s="62"/>
    </row>
    <row r="28" spans="1:8" x14ac:dyDescent="0.25">
      <c r="A28" s="5" t="s">
        <v>7</v>
      </c>
      <c r="B28" s="7">
        <v>5491</v>
      </c>
      <c r="C28" s="16">
        <f t="shared" si="2"/>
        <v>4.7193204976066658E-5</v>
      </c>
      <c r="D28" s="30">
        <v>22.5291</v>
      </c>
      <c r="E28" s="22">
        <v>22.7</v>
      </c>
      <c r="F28" s="22">
        <v>22.38</v>
      </c>
      <c r="G28" s="35">
        <f>B28*D28</f>
        <v>123707.28810000001</v>
      </c>
      <c r="H28" s="62"/>
    </row>
    <row r="29" spans="1:8" x14ac:dyDescent="0.25">
      <c r="A29" s="26">
        <v>43731</v>
      </c>
      <c r="B29" s="27">
        <v>35900</v>
      </c>
      <c r="C29" s="53">
        <f t="shared" si="2"/>
        <v>3.0854781617934676E-4</v>
      </c>
      <c r="D29" s="41">
        <v>22.395</v>
      </c>
      <c r="E29" s="23"/>
      <c r="F29" s="23"/>
      <c r="G29" s="37">
        <v>803981</v>
      </c>
      <c r="H29" s="62"/>
    </row>
    <row r="30" spans="1:8" x14ac:dyDescent="0.25">
      <c r="A30" s="4" t="s">
        <v>6</v>
      </c>
      <c r="B30" s="8">
        <v>23622</v>
      </c>
      <c r="C30" s="24">
        <f t="shared" si="2"/>
        <v>2.0302274411667211E-4</v>
      </c>
      <c r="D30" s="31">
        <v>22.412199999999999</v>
      </c>
      <c r="E30" s="23">
        <v>22.54</v>
      </c>
      <c r="F30" s="23">
        <v>22.14</v>
      </c>
      <c r="G30" s="36">
        <f>B30*D30</f>
        <v>529420.98839999991</v>
      </c>
      <c r="H30" s="62"/>
    </row>
    <row r="31" spans="1:8" x14ac:dyDescent="0.25">
      <c r="A31" s="5" t="s">
        <v>7</v>
      </c>
      <c r="B31" s="7">
        <v>12278</v>
      </c>
      <c r="C31" s="16">
        <f t="shared" si="2"/>
        <v>1.0552507206267464E-4</v>
      </c>
      <c r="D31" s="30">
        <v>22.361699999999999</v>
      </c>
      <c r="E31" s="22">
        <v>22.52</v>
      </c>
      <c r="F31" s="22">
        <v>22.12</v>
      </c>
      <c r="G31" s="35">
        <f>B31*D31</f>
        <v>274556.95259999996</v>
      </c>
      <c r="H31" s="62"/>
    </row>
    <row r="32" spans="1:8" x14ac:dyDescent="0.25">
      <c r="A32" s="26">
        <v>43732</v>
      </c>
      <c r="B32" s="27">
        <v>26400</v>
      </c>
      <c r="C32" s="53">
        <f t="shared" si="2"/>
        <v>2.2689867262213801E-4</v>
      </c>
      <c r="D32" s="41">
        <v>22.493200000000002</v>
      </c>
      <c r="E32" s="23"/>
      <c r="F32" s="23"/>
      <c r="G32" s="37">
        <v>593820</v>
      </c>
      <c r="H32" s="62"/>
    </row>
    <row r="33" spans="1:8" x14ac:dyDescent="0.25">
      <c r="A33" s="4" t="s">
        <v>6</v>
      </c>
      <c r="B33" s="8">
        <v>12282</v>
      </c>
      <c r="C33" s="24">
        <f t="shared" si="2"/>
        <v>1.0555945064943557E-4</v>
      </c>
      <c r="D33" s="61">
        <v>22.47</v>
      </c>
      <c r="E33" s="23">
        <v>22.58</v>
      </c>
      <c r="F33" s="23">
        <v>22.34</v>
      </c>
      <c r="G33" s="36">
        <f>B33*D33</f>
        <v>275976.53999999998</v>
      </c>
      <c r="H33" s="62"/>
    </row>
    <row r="34" spans="1:8" x14ac:dyDescent="0.25">
      <c r="A34" s="5" t="s">
        <v>7</v>
      </c>
      <c r="B34" s="7">
        <v>14118</v>
      </c>
      <c r="C34" s="16">
        <f t="shared" si="2"/>
        <v>1.2133922197270244E-4</v>
      </c>
      <c r="D34" s="30">
        <v>22.513400000000001</v>
      </c>
      <c r="E34" s="22">
        <v>22.6</v>
      </c>
      <c r="F34" s="22">
        <v>22.34</v>
      </c>
      <c r="G34" s="35">
        <f>B34*D34</f>
        <v>317844.18119999999</v>
      </c>
      <c r="H34" s="62"/>
    </row>
    <row r="35" spans="1:8" x14ac:dyDescent="0.25">
      <c r="A35" s="26">
        <v>43733</v>
      </c>
      <c r="B35" s="27">
        <v>40800</v>
      </c>
      <c r="C35" s="53">
        <f t="shared" si="2"/>
        <v>3.5066158496148604E-4</v>
      </c>
      <c r="D35" s="50">
        <v>22.210599999999999</v>
      </c>
      <c r="E35" s="44"/>
      <c r="F35" s="44"/>
      <c r="G35" s="37">
        <v>906192</v>
      </c>
      <c r="H35" s="62"/>
    </row>
    <row r="36" spans="1:8" x14ac:dyDescent="0.25">
      <c r="A36" s="4" t="s">
        <v>6</v>
      </c>
      <c r="B36" s="8">
        <v>31881</v>
      </c>
      <c r="C36" s="42">
        <f t="shared" si="2"/>
        <v>2.7400593113130234E-4</v>
      </c>
      <c r="D36" s="43">
        <v>22.209599999999998</v>
      </c>
      <c r="E36" s="44">
        <v>22.44</v>
      </c>
      <c r="F36" s="44">
        <v>22.16</v>
      </c>
      <c r="G36" s="45">
        <f>B36*D36</f>
        <v>708064.2575999999</v>
      </c>
      <c r="H36" s="62"/>
    </row>
    <row r="37" spans="1:8" x14ac:dyDescent="0.25">
      <c r="A37" s="5" t="s">
        <v>7</v>
      </c>
      <c r="B37" s="7">
        <v>8919</v>
      </c>
      <c r="C37" s="46">
        <f t="shared" si="2"/>
        <v>7.665565383018367E-5</v>
      </c>
      <c r="D37" s="47">
        <v>22.214200000000002</v>
      </c>
      <c r="E37" s="48">
        <v>22.44</v>
      </c>
      <c r="F37" s="48">
        <v>22.16</v>
      </c>
      <c r="G37" s="49">
        <f>B37*D37</f>
        <v>198128.4498</v>
      </c>
      <c r="H37" s="62"/>
    </row>
    <row r="38" spans="1:8" x14ac:dyDescent="0.25">
      <c r="A38" s="26">
        <v>43734</v>
      </c>
      <c r="B38" s="27">
        <v>30400</v>
      </c>
      <c r="C38" s="53">
        <f t="shared" si="2"/>
        <v>2.61277259383068E-4</v>
      </c>
      <c r="D38" s="41">
        <v>22.428000000000001</v>
      </c>
      <c r="E38" s="44"/>
      <c r="F38" s="44"/>
      <c r="G38" s="37">
        <v>681811</v>
      </c>
      <c r="H38" s="62"/>
    </row>
    <row r="39" spans="1:8" x14ac:dyDescent="0.25">
      <c r="A39" s="4" t="s">
        <v>6</v>
      </c>
      <c r="B39" s="8">
        <v>21067</v>
      </c>
      <c r="C39" s="42">
        <f t="shared" si="2"/>
        <v>1.8106342182312807E-4</v>
      </c>
      <c r="D39" s="43">
        <v>22.421600000000002</v>
      </c>
      <c r="E39" s="44">
        <v>22.5</v>
      </c>
      <c r="F39" s="44">
        <v>22.26</v>
      </c>
      <c r="G39" s="45">
        <f>B39*D39</f>
        <v>472355.84720000002</v>
      </c>
      <c r="H39" s="62"/>
    </row>
    <row r="40" spans="1:8" x14ac:dyDescent="0.25">
      <c r="A40" s="5" t="s">
        <v>7</v>
      </c>
      <c r="B40" s="7">
        <v>9333</v>
      </c>
      <c r="C40" s="46">
        <f t="shared" si="2"/>
        <v>8.0213837559939928E-5</v>
      </c>
      <c r="D40" s="47">
        <v>22.442299999999999</v>
      </c>
      <c r="E40" s="48">
        <v>22.5</v>
      </c>
      <c r="F40" s="48">
        <v>22.3</v>
      </c>
      <c r="G40" s="49">
        <f>B40*D40</f>
        <v>209453.9859</v>
      </c>
      <c r="H40" s="62"/>
    </row>
    <row r="41" spans="1:8" x14ac:dyDescent="0.25">
      <c r="A41" s="26">
        <v>43735</v>
      </c>
      <c r="B41" s="27">
        <v>27600</v>
      </c>
      <c r="C41" s="53">
        <f t="shared" si="2"/>
        <v>2.3721224865041701E-4</v>
      </c>
      <c r="D41" s="25">
        <v>22.488900000000001</v>
      </c>
      <c r="E41" s="44"/>
      <c r="F41" s="44"/>
      <c r="G41" s="37">
        <v>620694</v>
      </c>
      <c r="H41" s="62"/>
    </row>
    <row r="42" spans="1:8" x14ac:dyDescent="0.25">
      <c r="A42" s="4" t="s">
        <v>6</v>
      </c>
      <c r="B42" s="8">
        <v>17564</v>
      </c>
      <c r="C42" s="42">
        <f t="shared" si="2"/>
        <v>1.5095637446724364E-4</v>
      </c>
      <c r="D42" s="43">
        <v>22.4999</v>
      </c>
      <c r="E42" s="44">
        <v>22.68</v>
      </c>
      <c r="F42" s="44">
        <v>22.38</v>
      </c>
      <c r="G42" s="45">
        <f>B42*D42</f>
        <v>395188.24359999999</v>
      </c>
      <c r="H42" s="62"/>
    </row>
    <row r="43" spans="1:8" x14ac:dyDescent="0.25">
      <c r="A43" s="5" t="s">
        <v>7</v>
      </c>
      <c r="B43" s="7">
        <v>10036</v>
      </c>
      <c r="C43" s="46">
        <f t="shared" si="2"/>
        <v>8.625587418317338E-5</v>
      </c>
      <c r="D43" s="47">
        <v>22.4694</v>
      </c>
      <c r="E43" s="48">
        <v>22.7</v>
      </c>
      <c r="F43" s="48">
        <v>22.34</v>
      </c>
      <c r="G43" s="49">
        <f>B43*D43</f>
        <v>225502.89840000001</v>
      </c>
      <c r="H43" s="62"/>
    </row>
    <row r="44" spans="1:8" s="51" customFormat="1" x14ac:dyDescent="0.25">
      <c r="A44" s="26">
        <v>43738</v>
      </c>
      <c r="B44" s="27">
        <v>27600</v>
      </c>
      <c r="C44" s="53">
        <f t="shared" si="2"/>
        <v>2.3721224865041701E-4</v>
      </c>
      <c r="D44" s="25">
        <v>22.5228</v>
      </c>
      <c r="E44" s="44"/>
      <c r="F44" s="44"/>
      <c r="G44" s="37">
        <v>621629</v>
      </c>
      <c r="H44" s="62"/>
    </row>
    <row r="45" spans="1:8" x14ac:dyDescent="0.25">
      <c r="A45" s="4" t="s">
        <v>6</v>
      </c>
      <c r="B45" s="8">
        <v>16113</v>
      </c>
      <c r="C45" s="42">
        <f t="shared" si="2"/>
        <v>1.3848554211971626E-4</v>
      </c>
      <c r="D45" s="43">
        <v>22.517499999999998</v>
      </c>
      <c r="E45" s="44">
        <v>22.64</v>
      </c>
      <c r="F45" s="44">
        <v>22.36</v>
      </c>
      <c r="G45" s="45">
        <f>B45*D45</f>
        <v>362824.47749999998</v>
      </c>
      <c r="H45" s="62"/>
    </row>
    <row r="46" spans="1:8" x14ac:dyDescent="0.25">
      <c r="A46" s="5" t="s">
        <v>7</v>
      </c>
      <c r="B46" s="7">
        <v>11487</v>
      </c>
      <c r="C46" s="46">
        <f t="shared" si="2"/>
        <v>9.8726706530700728E-5</v>
      </c>
      <c r="D46" s="56">
        <v>22.53</v>
      </c>
      <c r="E46" s="48">
        <v>22.64</v>
      </c>
      <c r="F46" s="48">
        <v>22.46</v>
      </c>
      <c r="G46" s="49">
        <f>B46*D46</f>
        <v>258802.11000000002</v>
      </c>
      <c r="H46" s="62"/>
    </row>
    <row r="47" spans="1:8" x14ac:dyDescent="0.25">
      <c r="A47" s="26">
        <v>43739</v>
      </c>
      <c r="B47" s="27">
        <v>35000</v>
      </c>
      <c r="C47" s="53">
        <f t="shared" si="2"/>
        <v>3.0081263415813753E-4</v>
      </c>
      <c r="D47" s="25">
        <v>22.348199999999999</v>
      </c>
      <c r="E47" s="44"/>
      <c r="F47" s="44"/>
      <c r="G47" s="37">
        <v>782187</v>
      </c>
      <c r="H47" s="62"/>
    </row>
    <row r="48" spans="1:8" x14ac:dyDescent="0.25">
      <c r="A48" s="4" t="s">
        <v>6</v>
      </c>
      <c r="B48" s="8">
        <v>22676</v>
      </c>
      <c r="C48" s="42">
        <f t="shared" si="2"/>
        <v>1.9489220834771219E-4</v>
      </c>
      <c r="D48" s="43">
        <v>22.331700000000001</v>
      </c>
      <c r="E48" s="44">
        <v>22.52</v>
      </c>
      <c r="F48" s="44">
        <v>21.98</v>
      </c>
      <c r="G48" s="45">
        <f>B48*D48</f>
        <v>506393.62920000002</v>
      </c>
      <c r="H48" s="62"/>
    </row>
    <row r="49" spans="1:10" x14ac:dyDescent="0.25">
      <c r="A49" s="5" t="s">
        <v>7</v>
      </c>
      <c r="B49" s="7">
        <v>12324</v>
      </c>
      <c r="C49" s="46">
        <f t="shared" si="2"/>
        <v>1.0592042581042533E-4</v>
      </c>
      <c r="D49" s="47">
        <v>22.378499999999999</v>
      </c>
      <c r="E49" s="48">
        <v>22.52</v>
      </c>
      <c r="F49" s="48">
        <v>22</v>
      </c>
      <c r="G49" s="49">
        <f>B49*D49</f>
        <v>275792.63399999996</v>
      </c>
      <c r="H49" s="62"/>
    </row>
    <row r="50" spans="1:10" x14ac:dyDescent="0.25">
      <c r="A50" s="26">
        <v>43740</v>
      </c>
      <c r="B50" s="27">
        <v>47000</v>
      </c>
      <c r="C50" s="53">
        <f t="shared" si="2"/>
        <v>4.0394839444092751E-4</v>
      </c>
      <c r="D50" s="25">
        <v>22.096599999999999</v>
      </c>
      <c r="E50" s="44"/>
      <c r="F50" s="44"/>
      <c r="G50" s="37">
        <v>1038540</v>
      </c>
      <c r="H50" s="62"/>
      <c r="J50" s="54"/>
    </row>
    <row r="51" spans="1:10" x14ac:dyDescent="0.25">
      <c r="A51" s="4" t="s">
        <v>6</v>
      </c>
      <c r="B51" s="8">
        <v>30983</v>
      </c>
      <c r="C51" s="42">
        <f t="shared" si="2"/>
        <v>2.6628793840347356E-4</v>
      </c>
      <c r="D51" s="43">
        <v>22.093800000000002</v>
      </c>
      <c r="E51" s="44">
        <v>22.2</v>
      </c>
      <c r="F51" s="44">
        <v>21.82</v>
      </c>
      <c r="G51" s="45">
        <f>B51*D51</f>
        <v>684532.20540000009</v>
      </c>
      <c r="H51" s="62"/>
    </row>
    <row r="52" spans="1:10" x14ac:dyDescent="0.25">
      <c r="A52" s="5" t="s">
        <v>7</v>
      </c>
      <c r="B52" s="7">
        <v>16017</v>
      </c>
      <c r="C52" s="46">
        <f t="shared" si="2"/>
        <v>1.3766045603745395E-4</v>
      </c>
      <c r="D52" s="47">
        <v>22.101900000000001</v>
      </c>
      <c r="E52" s="48">
        <v>22.18</v>
      </c>
      <c r="F52" s="48">
        <v>21.9</v>
      </c>
      <c r="G52" s="49">
        <f>B52*D52</f>
        <v>354006.1323</v>
      </c>
      <c r="H52" s="62"/>
    </row>
    <row r="53" spans="1:10" x14ac:dyDescent="0.25">
      <c r="A53" s="26">
        <v>43741</v>
      </c>
      <c r="B53" s="27">
        <v>61942</v>
      </c>
      <c r="C53" s="53">
        <f t="shared" si="2"/>
        <v>5.3236960528638155E-4</v>
      </c>
      <c r="D53" s="41">
        <v>21.7195</v>
      </c>
      <c r="E53" s="55"/>
      <c r="F53" s="55"/>
      <c r="G53" s="37">
        <v>1345349</v>
      </c>
      <c r="H53" s="62"/>
    </row>
    <row r="54" spans="1:10" x14ac:dyDescent="0.25">
      <c r="A54" s="4" t="s">
        <v>6</v>
      </c>
      <c r="B54" s="8">
        <v>45068</v>
      </c>
      <c r="C54" s="42">
        <f t="shared" si="2"/>
        <v>3.8734353703539831E-4</v>
      </c>
      <c r="D54" s="43">
        <v>21.697600000000001</v>
      </c>
      <c r="E54" s="44">
        <v>21.9</v>
      </c>
      <c r="F54" s="44">
        <v>21.48</v>
      </c>
      <c r="G54" s="45">
        <f>B54*D54</f>
        <v>977867.43680000002</v>
      </c>
      <c r="H54" s="62"/>
    </row>
    <row r="55" spans="1:10" x14ac:dyDescent="0.25">
      <c r="A55" s="5" t="s">
        <v>7</v>
      </c>
      <c r="B55" s="7">
        <v>16874</v>
      </c>
      <c r="C55" s="46">
        <f t="shared" si="2"/>
        <v>1.4502606825098321E-4</v>
      </c>
      <c r="D55" s="47">
        <v>21.777799999999999</v>
      </c>
      <c r="E55" s="48">
        <v>21.9</v>
      </c>
      <c r="F55" s="48">
        <v>21.54</v>
      </c>
      <c r="G55" s="49">
        <f>B55*D55</f>
        <v>367478.59719999996</v>
      </c>
      <c r="H55" s="62"/>
    </row>
    <row r="56" spans="1:10" x14ac:dyDescent="0.25">
      <c r="A56" s="26">
        <v>43742</v>
      </c>
      <c r="B56" s="27">
        <v>60626</v>
      </c>
      <c r="C56" s="53">
        <f t="shared" ref="C56:C69" si="3">B56/$M$6</f>
        <v>5.2105905024203562E-4</v>
      </c>
      <c r="D56" s="25">
        <v>21.619199999999999</v>
      </c>
      <c r="E56" s="44"/>
      <c r="F56" s="44"/>
      <c r="G56" s="37">
        <v>1310686</v>
      </c>
      <c r="H56" s="62"/>
    </row>
    <row r="57" spans="1:10" x14ac:dyDescent="0.25">
      <c r="A57" s="4" t="s">
        <v>6</v>
      </c>
      <c r="B57" s="8">
        <v>44444</v>
      </c>
      <c r="C57" s="42">
        <f t="shared" si="3"/>
        <v>3.8198047750069325E-4</v>
      </c>
      <c r="D57" s="43">
        <v>21.6187</v>
      </c>
      <c r="E57" s="44">
        <v>21.72</v>
      </c>
      <c r="F57" s="44">
        <v>21.5</v>
      </c>
      <c r="G57" s="45">
        <f>B57*D57</f>
        <v>960821.50280000002</v>
      </c>
      <c r="H57" s="62"/>
    </row>
    <row r="58" spans="1:10" x14ac:dyDescent="0.25">
      <c r="A58" s="5" t="s">
        <v>7</v>
      </c>
      <c r="B58" s="7">
        <v>16182</v>
      </c>
      <c r="C58" s="46">
        <f t="shared" si="3"/>
        <v>1.3907857274134231E-4</v>
      </c>
      <c r="D58" s="47">
        <v>21.6205</v>
      </c>
      <c r="E58" s="48">
        <v>21.7</v>
      </c>
      <c r="F58" s="48">
        <v>21.54</v>
      </c>
      <c r="G58" s="49">
        <f>B58*D58</f>
        <v>349862.93099999998</v>
      </c>
      <c r="H58" s="62"/>
    </row>
    <row r="59" spans="1:10" x14ac:dyDescent="0.25">
      <c r="A59" s="26">
        <v>43745</v>
      </c>
      <c r="B59" s="27">
        <v>60000</v>
      </c>
      <c r="C59" s="53">
        <f t="shared" si="3"/>
        <v>5.1567880141395006E-4</v>
      </c>
      <c r="D59" s="25">
        <v>21.861499999999999</v>
      </c>
      <c r="E59" s="55"/>
      <c r="F59" s="55"/>
      <c r="G59" s="37">
        <v>1311690</v>
      </c>
      <c r="H59" s="62"/>
    </row>
    <row r="60" spans="1:10" x14ac:dyDescent="0.25">
      <c r="A60" s="4" t="s">
        <v>6</v>
      </c>
      <c r="B60" s="8">
        <v>43480</v>
      </c>
      <c r="C60" s="42">
        <f t="shared" si="3"/>
        <v>3.736952380913091E-4</v>
      </c>
      <c r="D60" s="43">
        <v>21.877199999999998</v>
      </c>
      <c r="E60" s="44">
        <v>21.98</v>
      </c>
      <c r="F60" s="44">
        <v>21.58</v>
      </c>
      <c r="G60" s="45">
        <f>B60*D60</f>
        <v>951220.65599999996</v>
      </c>
      <c r="H60" s="62"/>
    </row>
    <row r="61" spans="1:10" x14ac:dyDescent="0.25">
      <c r="A61" s="5" t="s">
        <v>7</v>
      </c>
      <c r="B61" s="7">
        <v>16520</v>
      </c>
      <c r="C61" s="46">
        <f t="shared" si="3"/>
        <v>1.4198356332264091E-4</v>
      </c>
      <c r="D61" s="47">
        <v>21.8201</v>
      </c>
      <c r="E61" s="48">
        <v>21.98</v>
      </c>
      <c r="F61" s="48">
        <v>21.6</v>
      </c>
      <c r="G61" s="49">
        <f>B61*D61</f>
        <v>360468.05200000003</v>
      </c>
      <c r="H61" s="62"/>
      <c r="I61" s="54"/>
    </row>
    <row r="62" spans="1:10" x14ac:dyDescent="0.25">
      <c r="A62" s="26">
        <v>43746</v>
      </c>
      <c r="B62" s="27">
        <v>50500</v>
      </c>
      <c r="C62" s="53">
        <f t="shared" si="3"/>
        <v>4.3402965785674125E-4</v>
      </c>
      <c r="D62" s="25">
        <v>21.936399999999999</v>
      </c>
      <c r="E62" s="44"/>
      <c r="F62" s="44"/>
      <c r="G62" s="37">
        <v>1107788</v>
      </c>
      <c r="H62" s="62"/>
    </row>
    <row r="63" spans="1:10" x14ac:dyDescent="0.25">
      <c r="A63" s="4" t="s">
        <v>6</v>
      </c>
      <c r="B63" s="8">
        <v>33929</v>
      </c>
      <c r="C63" s="42">
        <f t="shared" si="3"/>
        <v>2.9160776755289851E-4</v>
      </c>
      <c r="D63" s="57">
        <v>21.93</v>
      </c>
      <c r="E63" s="44">
        <v>22.1</v>
      </c>
      <c r="F63" s="44">
        <v>21.82</v>
      </c>
      <c r="G63" s="45">
        <f>B63*D63</f>
        <v>744062.97</v>
      </c>
      <c r="H63" s="62"/>
    </row>
    <row r="64" spans="1:10" x14ac:dyDescent="0.25">
      <c r="A64" s="5" t="s">
        <v>7</v>
      </c>
      <c r="B64" s="7">
        <v>16571</v>
      </c>
      <c r="C64" s="46">
        <f t="shared" si="3"/>
        <v>1.4242189030384277E-4</v>
      </c>
      <c r="D64" s="47">
        <v>21.9496</v>
      </c>
      <c r="E64" s="48">
        <v>22.08</v>
      </c>
      <c r="F64" s="48">
        <v>21.82</v>
      </c>
      <c r="G64" s="49">
        <f>B64*D64</f>
        <v>363726.82160000002</v>
      </c>
      <c r="H64" s="62"/>
      <c r="I64" s="54"/>
    </row>
    <row r="65" spans="1:9" x14ac:dyDescent="0.25">
      <c r="A65" s="26">
        <v>43747</v>
      </c>
      <c r="B65" s="27">
        <v>54200</v>
      </c>
      <c r="C65" s="53">
        <f t="shared" si="3"/>
        <v>4.658298506106015E-4</v>
      </c>
      <c r="D65" s="25">
        <v>21.853100000000001</v>
      </c>
      <c r="E65" s="55"/>
      <c r="F65" s="55"/>
      <c r="G65" s="37">
        <v>1184438</v>
      </c>
      <c r="H65" s="62"/>
    </row>
    <row r="66" spans="1:9" x14ac:dyDescent="0.25">
      <c r="A66" s="4" t="s">
        <v>6</v>
      </c>
      <c r="B66" s="8">
        <v>38343</v>
      </c>
      <c r="C66" s="42">
        <f t="shared" si="3"/>
        <v>3.2954453804358476E-4</v>
      </c>
      <c r="D66" s="43">
        <v>21.8537</v>
      </c>
      <c r="E66" s="44">
        <v>21.96</v>
      </c>
      <c r="F66" s="44">
        <v>21.7</v>
      </c>
      <c r="G66" s="45">
        <f>B66*D66</f>
        <v>837936.41909999994</v>
      </c>
      <c r="H66" s="62"/>
    </row>
    <row r="67" spans="1:9" x14ac:dyDescent="0.25">
      <c r="A67" s="5" t="s">
        <v>7</v>
      </c>
      <c r="B67" s="7">
        <v>15857</v>
      </c>
      <c r="C67" s="46">
        <f t="shared" si="3"/>
        <v>1.3628531256701677E-4</v>
      </c>
      <c r="D67" s="47">
        <v>21.851500000000001</v>
      </c>
      <c r="E67" s="48">
        <v>21.94</v>
      </c>
      <c r="F67" s="48">
        <v>21.78</v>
      </c>
      <c r="G67" s="49">
        <f>B67*D67</f>
        <v>346499.23550000001</v>
      </c>
      <c r="H67" s="62"/>
    </row>
    <row r="68" spans="1:9" x14ac:dyDescent="0.25">
      <c r="A68" s="26">
        <v>43748</v>
      </c>
      <c r="B68" s="27">
        <v>49000</v>
      </c>
      <c r="C68" s="53">
        <f t="shared" si="3"/>
        <v>4.2113768782139254E-4</v>
      </c>
      <c r="D68" s="25">
        <v>21.9162</v>
      </c>
      <c r="E68" s="55"/>
      <c r="F68" s="55"/>
      <c r="G68" s="37">
        <v>1073894</v>
      </c>
      <c r="H68" s="62"/>
    </row>
    <row r="69" spans="1:9" x14ac:dyDescent="0.25">
      <c r="A69" s="4" t="s">
        <v>6</v>
      </c>
      <c r="B69" s="8">
        <v>32398</v>
      </c>
      <c r="C69" s="42">
        <f t="shared" si="3"/>
        <v>2.7844936347015253E-4</v>
      </c>
      <c r="D69" s="43">
        <v>21.916799999999999</v>
      </c>
      <c r="E69" s="44">
        <v>22.02</v>
      </c>
      <c r="F69" s="44">
        <v>21.8</v>
      </c>
      <c r="G69" s="45">
        <f>B69*D69</f>
        <v>710060.48639999994</v>
      </c>
      <c r="H69" s="62"/>
    </row>
    <row r="70" spans="1:9" x14ac:dyDescent="0.25">
      <c r="A70" s="5" t="s">
        <v>7</v>
      </c>
      <c r="B70" s="7">
        <v>16602</v>
      </c>
      <c r="C70" s="46">
        <f t="shared" ref="C70:C78" si="4">B70/$M$6</f>
        <v>1.4268832435123996E-4</v>
      </c>
      <c r="D70" s="47">
        <v>21.915099999999999</v>
      </c>
      <c r="E70" s="48">
        <v>21.98</v>
      </c>
      <c r="F70" s="48">
        <v>21.88</v>
      </c>
      <c r="G70" s="49">
        <f>B70*D70</f>
        <v>363834.4902</v>
      </c>
      <c r="H70" s="62"/>
    </row>
    <row r="71" spans="1:9" x14ac:dyDescent="0.25">
      <c r="A71" s="26">
        <v>43749</v>
      </c>
      <c r="B71" s="27">
        <v>45800</v>
      </c>
      <c r="C71" s="53">
        <f t="shared" si="4"/>
        <v>3.9363481841264849E-4</v>
      </c>
      <c r="D71" s="25">
        <v>21.947900000000001</v>
      </c>
      <c r="E71" s="55"/>
      <c r="F71" s="55"/>
      <c r="G71" s="37">
        <v>1005214</v>
      </c>
      <c r="H71" s="62"/>
    </row>
    <row r="72" spans="1:9" x14ac:dyDescent="0.25">
      <c r="A72" s="4" t="s">
        <v>6</v>
      </c>
      <c r="B72" s="8">
        <v>28094</v>
      </c>
      <c r="C72" s="42">
        <f t="shared" si="4"/>
        <v>2.4145800411539187E-4</v>
      </c>
      <c r="D72" s="43">
        <v>21.915600000000001</v>
      </c>
      <c r="E72" s="44">
        <v>22.06</v>
      </c>
      <c r="F72" s="44">
        <v>21.78</v>
      </c>
      <c r="G72" s="45">
        <f>B72*D72</f>
        <v>615696.86640000006</v>
      </c>
      <c r="H72" s="62"/>
    </row>
    <row r="73" spans="1:9" x14ac:dyDescent="0.25">
      <c r="A73" s="5" t="s">
        <v>7</v>
      </c>
      <c r="B73" s="7">
        <v>17706</v>
      </c>
      <c r="C73" s="46">
        <f t="shared" si="4"/>
        <v>1.5217681429725665E-4</v>
      </c>
      <c r="D73" s="47">
        <v>21.999099999999999</v>
      </c>
      <c r="E73" s="48">
        <v>22.06</v>
      </c>
      <c r="F73" s="48">
        <v>21.8</v>
      </c>
      <c r="G73" s="49">
        <f>B73*D73</f>
        <v>389516.06459999998</v>
      </c>
      <c r="H73" s="62"/>
    </row>
    <row r="74" spans="1:9" x14ac:dyDescent="0.25">
      <c r="A74" s="26">
        <v>43752</v>
      </c>
      <c r="B74" s="27">
        <v>53700</v>
      </c>
      <c r="C74" s="53">
        <f t="shared" si="4"/>
        <v>4.6153252726548525E-4</v>
      </c>
      <c r="D74" s="25">
        <v>21.809899999999999</v>
      </c>
      <c r="E74" s="55"/>
      <c r="F74" s="55"/>
      <c r="G74" s="37">
        <v>1171192</v>
      </c>
      <c r="H74" s="62"/>
    </row>
    <row r="75" spans="1:9" x14ac:dyDescent="0.25">
      <c r="A75" s="4" t="s">
        <v>6</v>
      </c>
      <c r="B75" s="8">
        <v>35567</v>
      </c>
      <c r="C75" s="42">
        <f t="shared" si="4"/>
        <v>3.0568579883149936E-4</v>
      </c>
      <c r="D75" s="43">
        <v>21.819299999999998</v>
      </c>
      <c r="E75" s="44">
        <v>22.08</v>
      </c>
      <c r="F75" s="44">
        <v>21.72</v>
      </c>
      <c r="G75" s="45">
        <f>B75*D75</f>
        <v>776047.04309999989</v>
      </c>
      <c r="H75" s="62"/>
    </row>
    <row r="76" spans="1:9" x14ac:dyDescent="0.25">
      <c r="A76" s="5" t="s">
        <v>7</v>
      </c>
      <c r="B76" s="7">
        <v>18133</v>
      </c>
      <c r="C76" s="46">
        <f t="shared" si="4"/>
        <v>1.5584672843398594E-4</v>
      </c>
      <c r="D76" s="58">
        <v>21.7913</v>
      </c>
      <c r="E76" s="48">
        <v>21.84</v>
      </c>
      <c r="F76" s="48">
        <v>21.72</v>
      </c>
      <c r="G76" s="49">
        <f>B76*D76</f>
        <v>395141.64289999998</v>
      </c>
      <c r="H76" s="62"/>
    </row>
    <row r="77" spans="1:9" x14ac:dyDescent="0.25">
      <c r="A77" s="26">
        <v>43753</v>
      </c>
      <c r="B77" s="27">
        <v>10684</v>
      </c>
      <c r="C77" s="53">
        <f t="shared" si="4"/>
        <v>9.1825205238444034E-5</v>
      </c>
      <c r="D77" s="25">
        <v>22.450800000000001</v>
      </c>
      <c r="E77" s="55"/>
      <c r="F77" s="55"/>
      <c r="G77" s="37">
        <v>239864</v>
      </c>
      <c r="H77" s="62"/>
    </row>
    <row r="78" spans="1:9" x14ac:dyDescent="0.25">
      <c r="A78" s="4" t="s">
        <v>6</v>
      </c>
      <c r="B78" s="8">
        <v>9899</v>
      </c>
      <c r="C78" s="42">
        <f t="shared" si="4"/>
        <v>8.5078407586611517E-5</v>
      </c>
      <c r="D78" s="43">
        <v>22.447299999999998</v>
      </c>
      <c r="E78" s="44">
        <v>22.78</v>
      </c>
      <c r="F78" s="44">
        <v>22.2</v>
      </c>
      <c r="G78" s="45">
        <f>B78*D78</f>
        <v>222205.82269999999</v>
      </c>
      <c r="H78" s="62"/>
    </row>
    <row r="79" spans="1:9" x14ac:dyDescent="0.25">
      <c r="A79" s="5" t="s">
        <v>7</v>
      </c>
      <c r="B79" s="7">
        <v>785</v>
      </c>
      <c r="C79" s="46">
        <f t="shared" ref="C79:C91" si="5">B79/$M$6</f>
        <v>6.7467976518325127E-6</v>
      </c>
      <c r="D79" s="47">
        <v>22.495699999999999</v>
      </c>
      <c r="E79" s="48">
        <v>22.6</v>
      </c>
      <c r="F79" s="48">
        <v>22.4</v>
      </c>
      <c r="G79" s="49">
        <f>B79*D79</f>
        <v>17659.124499999998</v>
      </c>
      <c r="H79" s="62"/>
    </row>
    <row r="80" spans="1:9" x14ac:dyDescent="0.25">
      <c r="A80" s="26">
        <v>43754</v>
      </c>
      <c r="B80" s="27">
        <v>6700</v>
      </c>
      <c r="C80" s="53">
        <f t="shared" si="5"/>
        <v>5.7584132824557752E-5</v>
      </c>
      <c r="D80" s="41">
        <v>23.175000000000001</v>
      </c>
      <c r="E80" s="55"/>
      <c r="F80" s="55"/>
      <c r="G80" s="37">
        <v>155273</v>
      </c>
      <c r="H80" s="62"/>
      <c r="I80" s="54"/>
    </row>
    <row r="81" spans="1:8" x14ac:dyDescent="0.25">
      <c r="A81" s="4" t="s">
        <v>6</v>
      </c>
      <c r="B81" s="8">
        <v>4561</v>
      </c>
      <c r="C81" s="42">
        <f t="shared" si="5"/>
        <v>3.9200183554150433E-5</v>
      </c>
      <c r="D81" s="57">
        <v>23.117100000000001</v>
      </c>
      <c r="E81" s="44">
        <v>23.3</v>
      </c>
      <c r="F81" s="44">
        <v>22.98</v>
      </c>
      <c r="G81" s="45">
        <f>B81*D81</f>
        <v>105437.0931</v>
      </c>
      <c r="H81" s="62"/>
    </row>
    <row r="82" spans="1:8" x14ac:dyDescent="0.25">
      <c r="A82" s="5" t="s">
        <v>7</v>
      </c>
      <c r="B82" s="7">
        <v>2139</v>
      </c>
      <c r="C82" s="46">
        <f t="shared" si="5"/>
        <v>1.8383949270407319E-5</v>
      </c>
      <c r="D82" s="47">
        <v>23.298200000000001</v>
      </c>
      <c r="E82" s="48">
        <v>23.34</v>
      </c>
      <c r="F82" s="48">
        <v>23.12</v>
      </c>
      <c r="G82" s="49">
        <f>B82*D82</f>
        <v>49834.849800000004</v>
      </c>
      <c r="H82" s="62"/>
    </row>
    <row r="83" spans="1:8" x14ac:dyDescent="0.25">
      <c r="A83" s="26">
        <v>43755</v>
      </c>
      <c r="B83" s="27">
        <v>6700</v>
      </c>
      <c r="C83" s="53">
        <f t="shared" si="5"/>
        <v>5.7584132824557752E-5</v>
      </c>
      <c r="D83" s="41">
        <v>23.338999999999999</v>
      </c>
      <c r="E83" s="55"/>
      <c r="F83" s="55"/>
      <c r="G83" s="37">
        <v>156371</v>
      </c>
      <c r="H83" s="62"/>
    </row>
    <row r="84" spans="1:8" x14ac:dyDescent="0.25">
      <c r="A84" s="4" t="s">
        <v>6</v>
      </c>
      <c r="B84" s="8">
        <v>4883</v>
      </c>
      <c r="C84" s="42">
        <f t="shared" si="5"/>
        <v>4.19676597884053E-5</v>
      </c>
      <c r="D84" s="43">
        <v>23.339500000000001</v>
      </c>
      <c r="E84" s="44">
        <v>23.48</v>
      </c>
      <c r="F84" s="44">
        <v>23.24</v>
      </c>
      <c r="G84" s="45">
        <f>B84*D84</f>
        <v>113966.7785</v>
      </c>
      <c r="H84" s="62"/>
    </row>
    <row r="85" spans="1:8" x14ac:dyDescent="0.25">
      <c r="A85" s="5" t="s">
        <v>7</v>
      </c>
      <c r="B85" s="7">
        <v>1817</v>
      </c>
      <c r="C85" s="46">
        <f t="shared" si="5"/>
        <v>1.5616473036152452E-5</v>
      </c>
      <c r="D85" s="47">
        <v>23.337399999999999</v>
      </c>
      <c r="E85" s="48">
        <v>23.42</v>
      </c>
      <c r="F85" s="48">
        <v>23.26</v>
      </c>
      <c r="G85" s="49">
        <f>B85*D85</f>
        <v>42404.055799999995</v>
      </c>
      <c r="H85" s="62"/>
    </row>
    <row r="86" spans="1:8" x14ac:dyDescent="0.25">
      <c r="A86" s="26">
        <v>43756</v>
      </c>
      <c r="B86" s="27">
        <v>6700</v>
      </c>
      <c r="C86" s="53">
        <f t="shared" si="5"/>
        <v>5.7584132824557752E-5</v>
      </c>
      <c r="D86" s="25">
        <v>23.714700000000001</v>
      </c>
      <c r="E86" s="55"/>
      <c r="F86" s="55"/>
      <c r="G86" s="37">
        <v>158888</v>
      </c>
      <c r="H86" s="62"/>
    </row>
    <row r="87" spans="1:8" x14ac:dyDescent="0.25">
      <c r="A87" s="4" t="s">
        <v>6</v>
      </c>
      <c r="B87" s="8">
        <v>5859</v>
      </c>
      <c r="C87" s="42">
        <f t="shared" si="5"/>
        <v>5.0356034958072221E-5</v>
      </c>
      <c r="D87" s="43">
        <v>23.7121</v>
      </c>
      <c r="E87" s="44">
        <v>23.86</v>
      </c>
      <c r="F87" s="44">
        <v>23.4</v>
      </c>
      <c r="G87" s="45">
        <f>B87*D87</f>
        <v>138929.19389999998</v>
      </c>
      <c r="H87" s="62"/>
    </row>
    <row r="88" spans="1:8" x14ac:dyDescent="0.25">
      <c r="A88" s="5" t="s">
        <v>7</v>
      </c>
      <c r="B88" s="7">
        <v>841</v>
      </c>
      <c r="C88" s="46">
        <f t="shared" si="5"/>
        <v>7.2280978664855328E-6</v>
      </c>
      <c r="D88" s="47">
        <v>23.732700000000001</v>
      </c>
      <c r="E88" s="48">
        <v>23.78</v>
      </c>
      <c r="F88" s="48">
        <v>23.66</v>
      </c>
      <c r="G88" s="49">
        <f>B88*D88</f>
        <v>19959.200700000001</v>
      </c>
      <c r="H88" s="62"/>
    </row>
    <row r="89" spans="1:8" x14ac:dyDescent="0.25">
      <c r="A89" s="26">
        <v>43759</v>
      </c>
      <c r="B89" s="27">
        <v>6700</v>
      </c>
      <c r="C89" s="53">
        <f t="shared" si="5"/>
        <v>5.7584132824557752E-5</v>
      </c>
      <c r="D89" s="25">
        <v>23.8293</v>
      </c>
      <c r="E89" s="55"/>
      <c r="F89" s="55"/>
      <c r="G89" s="37">
        <v>159656</v>
      </c>
      <c r="H89" s="62"/>
    </row>
    <row r="90" spans="1:8" x14ac:dyDescent="0.25">
      <c r="A90" s="4" t="s">
        <v>6</v>
      </c>
      <c r="B90" s="8">
        <v>4939</v>
      </c>
      <c r="C90" s="42">
        <f t="shared" si="5"/>
        <v>4.2448960003058321E-5</v>
      </c>
      <c r="D90" s="43">
        <v>23.8354</v>
      </c>
      <c r="E90" s="44">
        <v>23.92</v>
      </c>
      <c r="F90" s="44">
        <v>23.7</v>
      </c>
      <c r="G90" s="45">
        <f>B90*D90</f>
        <v>117723.04059999999</v>
      </c>
      <c r="H90" s="62"/>
    </row>
    <row r="91" spans="1:8" x14ac:dyDescent="0.25">
      <c r="A91" s="5" t="s">
        <v>7</v>
      </c>
      <c r="B91" s="7">
        <v>1761</v>
      </c>
      <c r="C91" s="46">
        <f t="shared" si="5"/>
        <v>1.5135172821499433E-5</v>
      </c>
      <c r="D91" s="47">
        <v>23.812100000000001</v>
      </c>
      <c r="E91" s="48">
        <v>23.86</v>
      </c>
      <c r="F91" s="48">
        <v>23.8</v>
      </c>
      <c r="G91" s="49">
        <f>B91*D91</f>
        <v>41933.108100000005</v>
      </c>
      <c r="H91" s="62"/>
    </row>
    <row r="92" spans="1:8" x14ac:dyDescent="0.25">
      <c r="A92" s="26">
        <v>43760</v>
      </c>
      <c r="B92" s="27">
        <v>6700</v>
      </c>
      <c r="C92" s="53">
        <f t="shared" ref="C92:C100" si="6">B92/$M$6</f>
        <v>5.7584132824557752E-5</v>
      </c>
      <c r="D92" s="25">
        <v>23.6556</v>
      </c>
      <c r="E92" s="55"/>
      <c r="F92" s="55"/>
      <c r="G92" s="37">
        <v>158493</v>
      </c>
      <c r="H92" s="62"/>
    </row>
    <row r="93" spans="1:8" x14ac:dyDescent="0.25">
      <c r="A93" s="4" t="s">
        <v>6</v>
      </c>
      <c r="B93" s="8">
        <v>5121</v>
      </c>
      <c r="C93" s="42">
        <f t="shared" si="6"/>
        <v>4.4013185700680636E-5</v>
      </c>
      <c r="D93" s="57">
        <v>23.664999999999999</v>
      </c>
      <c r="E93" s="57">
        <v>23.88</v>
      </c>
      <c r="F93" s="44">
        <v>23.6</v>
      </c>
      <c r="G93" s="45">
        <f>B93*D93</f>
        <v>121188.465</v>
      </c>
      <c r="H93" s="62"/>
    </row>
    <row r="94" spans="1:8" x14ac:dyDescent="0.25">
      <c r="A94" s="5" t="s">
        <v>7</v>
      </c>
      <c r="B94" s="7">
        <v>1579</v>
      </c>
      <c r="C94" s="46">
        <f t="shared" si="6"/>
        <v>1.3570947123877118E-5</v>
      </c>
      <c r="D94" s="47">
        <v>23.6252</v>
      </c>
      <c r="E94" s="48">
        <v>23.76</v>
      </c>
      <c r="F94" s="48">
        <v>23.6</v>
      </c>
      <c r="G94" s="49">
        <f>B94*D94</f>
        <v>37304.190799999997</v>
      </c>
      <c r="H94" s="62"/>
    </row>
    <row r="95" spans="1:8" x14ac:dyDescent="0.25">
      <c r="A95" s="26">
        <v>43761</v>
      </c>
      <c r="B95" s="27">
        <v>6700</v>
      </c>
      <c r="C95" s="53">
        <f t="shared" si="6"/>
        <v>5.7584132824557752E-5</v>
      </c>
      <c r="D95" s="25">
        <v>23.616700000000002</v>
      </c>
      <c r="E95" s="55"/>
      <c r="F95" s="55"/>
      <c r="G95" s="37">
        <v>158232</v>
      </c>
      <c r="H95" s="62"/>
    </row>
    <row r="96" spans="1:8" x14ac:dyDescent="0.25">
      <c r="A96" s="4" t="s">
        <v>6</v>
      </c>
      <c r="B96" s="8">
        <v>3703</v>
      </c>
      <c r="C96" s="42">
        <f t="shared" si="6"/>
        <v>3.1825976693930947E-5</v>
      </c>
      <c r="D96" s="29">
        <v>23.6205</v>
      </c>
      <c r="E96" s="57">
        <v>23.78</v>
      </c>
      <c r="F96" s="44">
        <v>23.48</v>
      </c>
      <c r="G96" s="45">
        <f>B96*D96</f>
        <v>87466.711500000005</v>
      </c>
      <c r="H96" s="62"/>
    </row>
    <row r="97" spans="1:9" x14ac:dyDescent="0.25">
      <c r="A97" s="5" t="s">
        <v>7</v>
      </c>
      <c r="B97" s="7">
        <v>2997</v>
      </c>
      <c r="C97" s="46">
        <f t="shared" si="6"/>
        <v>2.5758156130626802E-5</v>
      </c>
      <c r="D97" s="47">
        <v>23.611899999999999</v>
      </c>
      <c r="E97" s="48">
        <v>23.78</v>
      </c>
      <c r="F97" s="48">
        <v>23.48</v>
      </c>
      <c r="G97" s="49">
        <f>B97*D97</f>
        <v>70764.864300000001</v>
      </c>
      <c r="H97" s="62"/>
    </row>
    <row r="98" spans="1:9" x14ac:dyDescent="0.25">
      <c r="A98" s="26">
        <v>43762</v>
      </c>
      <c r="B98" s="27">
        <v>6700</v>
      </c>
      <c r="C98" s="53">
        <f t="shared" si="6"/>
        <v>5.7584132824557752E-5</v>
      </c>
      <c r="D98" s="25">
        <v>23.6374</v>
      </c>
      <c r="E98" s="55"/>
      <c r="F98" s="55"/>
      <c r="G98" s="37">
        <v>158371</v>
      </c>
      <c r="H98" s="62"/>
    </row>
    <row r="99" spans="1:9" x14ac:dyDescent="0.25">
      <c r="A99" s="4" t="s">
        <v>6</v>
      </c>
      <c r="B99" s="8">
        <v>4761</v>
      </c>
      <c r="C99" s="42">
        <f t="shared" si="6"/>
        <v>4.0919112892196932E-5</v>
      </c>
      <c r="D99" s="43">
        <v>23.654399999999999</v>
      </c>
      <c r="E99" s="57">
        <v>23.72</v>
      </c>
      <c r="F99" s="44">
        <v>23.58</v>
      </c>
      <c r="G99" s="45">
        <f>B99*D99</f>
        <v>112618.59839999999</v>
      </c>
      <c r="H99" s="62"/>
    </row>
    <row r="100" spans="1:9" x14ac:dyDescent="0.25">
      <c r="A100" s="5" t="s">
        <v>7</v>
      </c>
      <c r="B100" s="7">
        <v>1939</v>
      </c>
      <c r="C100" s="46">
        <f t="shared" si="6"/>
        <v>1.666501993236082E-5</v>
      </c>
      <c r="D100" s="47">
        <v>23.595500000000001</v>
      </c>
      <c r="E100" s="48">
        <v>23.72</v>
      </c>
      <c r="F100" s="48">
        <v>23.5</v>
      </c>
      <c r="G100" s="49">
        <f>B100*D100</f>
        <v>45751.674500000001</v>
      </c>
      <c r="H100" s="62"/>
    </row>
    <row r="101" spans="1:9" x14ac:dyDescent="0.25">
      <c r="A101" s="26">
        <v>43763</v>
      </c>
      <c r="B101" s="27">
        <v>6700</v>
      </c>
      <c r="C101" s="53">
        <f t="shared" ref="C101:C110" si="7">B101/$M$6</f>
        <v>5.7584132824557752E-5</v>
      </c>
      <c r="D101" s="41">
        <v>23.68</v>
      </c>
      <c r="E101" s="55"/>
      <c r="F101" s="55"/>
      <c r="G101" s="37">
        <v>158656</v>
      </c>
      <c r="H101" s="62"/>
    </row>
    <row r="102" spans="1:9" x14ac:dyDescent="0.25">
      <c r="A102" s="4" t="s">
        <v>6</v>
      </c>
      <c r="B102" s="8">
        <v>6700</v>
      </c>
      <c r="C102" s="42">
        <f t="shared" si="7"/>
        <v>5.7584132824557752E-5</v>
      </c>
      <c r="D102" s="43">
        <v>23.6799</v>
      </c>
      <c r="E102" s="57">
        <v>23.76</v>
      </c>
      <c r="F102" s="44">
        <v>23.58</v>
      </c>
      <c r="G102" s="45">
        <f>B102*D102</f>
        <v>158655.32999999999</v>
      </c>
      <c r="H102" s="62"/>
    </row>
    <row r="103" spans="1:9" x14ac:dyDescent="0.25">
      <c r="A103" s="5" t="s">
        <v>7</v>
      </c>
      <c r="B103" s="7">
        <v>0</v>
      </c>
      <c r="C103" s="46">
        <f t="shared" si="7"/>
        <v>0</v>
      </c>
      <c r="D103" s="56">
        <v>0</v>
      </c>
      <c r="E103" s="48">
        <v>0</v>
      </c>
      <c r="F103" s="48">
        <v>0</v>
      </c>
      <c r="G103" s="59">
        <v>0</v>
      </c>
      <c r="H103" s="62"/>
    </row>
    <row r="104" spans="1:9" x14ac:dyDescent="0.25">
      <c r="A104" s="26">
        <v>43766</v>
      </c>
      <c r="B104" s="27">
        <v>6700</v>
      </c>
      <c r="C104" s="53">
        <f t="shared" si="7"/>
        <v>5.7584132824557752E-5</v>
      </c>
      <c r="D104" s="25">
        <v>24.196200000000001</v>
      </c>
      <c r="E104" s="55"/>
      <c r="F104" s="55"/>
      <c r="G104" s="37">
        <v>162115</v>
      </c>
      <c r="H104" s="62"/>
    </row>
    <row r="105" spans="1:9" x14ac:dyDescent="0.25">
      <c r="A105" s="4" t="s">
        <v>6</v>
      </c>
      <c r="B105" s="8">
        <v>5858</v>
      </c>
      <c r="C105" s="42">
        <f t="shared" si="7"/>
        <v>5.0347440311381984E-5</v>
      </c>
      <c r="D105" s="57">
        <v>24.213000000000001</v>
      </c>
      <c r="E105" s="57">
        <v>25</v>
      </c>
      <c r="F105" s="44">
        <v>23.82</v>
      </c>
      <c r="G105" s="45">
        <f>B105*D105</f>
        <v>141839.75400000002</v>
      </c>
      <c r="H105" s="62"/>
    </row>
    <row r="106" spans="1:9" x14ac:dyDescent="0.25">
      <c r="A106" s="5" t="s">
        <v>7</v>
      </c>
      <c r="B106" s="7">
        <v>842</v>
      </c>
      <c r="C106" s="46">
        <f t="shared" si="7"/>
        <v>7.2366925131757652E-6</v>
      </c>
      <c r="D106" s="56">
        <v>24.079699999999999</v>
      </c>
      <c r="E106" s="48">
        <v>24.76</v>
      </c>
      <c r="F106" s="48">
        <v>23.78</v>
      </c>
      <c r="G106" s="49">
        <f>B106*D106</f>
        <v>20275.107400000001</v>
      </c>
      <c r="H106" s="62"/>
    </row>
    <row r="107" spans="1:9" x14ac:dyDescent="0.25">
      <c r="A107" s="26">
        <v>43767</v>
      </c>
      <c r="B107" s="27">
        <v>6700</v>
      </c>
      <c r="C107" s="53">
        <f t="shared" si="7"/>
        <v>5.7584132824557752E-5</v>
      </c>
      <c r="D107" s="25">
        <v>24.591899999999999</v>
      </c>
      <c r="E107" s="55"/>
      <c r="F107" s="55"/>
      <c r="G107" s="37">
        <v>164766</v>
      </c>
      <c r="H107" s="62"/>
    </row>
    <row r="108" spans="1:9" x14ac:dyDescent="0.25">
      <c r="A108" s="4" t="s">
        <v>6</v>
      </c>
      <c r="B108" s="8">
        <v>6127</v>
      </c>
      <c r="C108" s="42">
        <f t="shared" si="7"/>
        <v>5.2659400271054527E-5</v>
      </c>
      <c r="D108" s="57">
        <v>24.587299999999999</v>
      </c>
      <c r="E108" s="57">
        <v>24.76</v>
      </c>
      <c r="F108" s="44">
        <v>24.46</v>
      </c>
      <c r="G108" s="45">
        <f>B108*D108</f>
        <v>150646.38709999999</v>
      </c>
      <c r="H108" s="62"/>
      <c r="I108" s="54"/>
    </row>
    <row r="109" spans="1:9" x14ac:dyDescent="0.25">
      <c r="A109" s="60" t="s">
        <v>7</v>
      </c>
      <c r="B109" s="8">
        <v>388</v>
      </c>
      <c r="C109" s="42">
        <f t="shared" si="7"/>
        <v>3.3347229158102101E-6</v>
      </c>
      <c r="D109" s="57">
        <v>24.545300000000001</v>
      </c>
      <c r="E109" s="44">
        <v>24.84</v>
      </c>
      <c r="F109" s="44">
        <v>24.48</v>
      </c>
      <c r="G109" s="45">
        <f>B109*D109</f>
        <v>9523.5763999999999</v>
      </c>
      <c r="H109" s="62"/>
    </row>
    <row r="110" spans="1:9" x14ac:dyDescent="0.25">
      <c r="A110" s="5" t="s">
        <v>15</v>
      </c>
      <c r="B110" s="7">
        <v>185</v>
      </c>
      <c r="C110" s="46">
        <f t="shared" si="7"/>
        <v>1.5900096376930126E-6</v>
      </c>
      <c r="D110" s="56">
        <v>24.84</v>
      </c>
      <c r="E110" s="58"/>
      <c r="F110" s="58"/>
      <c r="G110" s="49">
        <f>B110*D110</f>
        <v>4595.3999999999996</v>
      </c>
      <c r="H110" s="62"/>
    </row>
    <row r="111" spans="1:9" x14ac:dyDescent="0.25">
      <c r="A111" s="26">
        <v>43768</v>
      </c>
      <c r="B111" s="27">
        <v>6700</v>
      </c>
      <c r="C111" s="53">
        <f t="shared" ref="C111:C121" si="8">B111/$M$6</f>
        <v>5.7584132824557752E-5</v>
      </c>
      <c r="D111" s="41">
        <v>24.780999999999999</v>
      </c>
      <c r="E111" s="55"/>
      <c r="F111" s="55"/>
      <c r="G111" s="37">
        <v>166033</v>
      </c>
      <c r="H111" s="62"/>
    </row>
    <row r="112" spans="1:9" x14ac:dyDescent="0.25">
      <c r="A112" s="4" t="s">
        <v>6</v>
      </c>
      <c r="B112" s="8">
        <v>5758</v>
      </c>
      <c r="C112" s="42">
        <f t="shared" si="8"/>
        <v>4.9487975642358734E-5</v>
      </c>
      <c r="D112" s="57">
        <v>24.777799999999999</v>
      </c>
      <c r="E112" s="57">
        <v>24.94</v>
      </c>
      <c r="F112" s="44">
        <v>24.7</v>
      </c>
      <c r="G112" s="45">
        <f>B112*D112</f>
        <v>142670.5724</v>
      </c>
      <c r="H112" s="62"/>
    </row>
    <row r="113" spans="1:8" x14ac:dyDescent="0.25">
      <c r="A113" s="5" t="s">
        <v>7</v>
      </c>
      <c r="B113" s="7">
        <v>942</v>
      </c>
      <c r="C113" s="46">
        <f t="shared" si="8"/>
        <v>8.0961571821990159E-6</v>
      </c>
      <c r="D113" s="40">
        <v>24.8</v>
      </c>
      <c r="E113" s="48">
        <v>24.8</v>
      </c>
      <c r="F113" s="48">
        <v>24.8</v>
      </c>
      <c r="G113" s="49">
        <f>B113*D113</f>
        <v>23361.600000000002</v>
      </c>
      <c r="H113" s="62"/>
    </row>
    <row r="114" spans="1:8" x14ac:dyDescent="0.25">
      <c r="A114" s="26">
        <v>43769</v>
      </c>
      <c r="B114" s="27">
        <v>6700</v>
      </c>
      <c r="C114" s="53">
        <f t="shared" si="8"/>
        <v>5.7584132824557752E-5</v>
      </c>
      <c r="D114" s="25">
        <v>24.354099999999999</v>
      </c>
      <c r="E114" s="55"/>
      <c r="F114" s="55"/>
      <c r="G114" s="37">
        <v>163172</v>
      </c>
      <c r="H114" s="62"/>
    </row>
    <row r="115" spans="1:8" x14ac:dyDescent="0.25">
      <c r="A115" s="4" t="s">
        <v>6</v>
      </c>
      <c r="B115" s="8">
        <v>3421</v>
      </c>
      <c r="C115" s="42">
        <f t="shared" si="8"/>
        <v>2.9402286327285382E-5</v>
      </c>
      <c r="D115" s="43">
        <v>24.389399999999998</v>
      </c>
      <c r="E115" s="57">
        <v>24.62</v>
      </c>
      <c r="F115" s="44">
        <v>24.24</v>
      </c>
      <c r="G115" s="45">
        <f>B115*D115</f>
        <v>83436.137399999992</v>
      </c>
      <c r="H115" s="62"/>
    </row>
    <row r="116" spans="1:8" x14ac:dyDescent="0.25">
      <c r="A116" s="5" t="s">
        <v>7</v>
      </c>
      <c r="B116" s="7">
        <v>3279</v>
      </c>
      <c r="C116" s="46">
        <f t="shared" si="8"/>
        <v>2.818184649727237E-5</v>
      </c>
      <c r="D116" s="56">
        <v>24.317399999999999</v>
      </c>
      <c r="E116" s="48">
        <v>24.34</v>
      </c>
      <c r="F116" s="48">
        <v>24.26</v>
      </c>
      <c r="G116" s="49">
        <f>B116*D116</f>
        <v>79736.7546</v>
      </c>
      <c r="H116" s="62"/>
    </row>
    <row r="117" spans="1:8" x14ac:dyDescent="0.25">
      <c r="A117" s="26">
        <v>43770</v>
      </c>
      <c r="B117" s="27">
        <v>6508</v>
      </c>
      <c r="C117" s="53">
        <f t="shared" si="8"/>
        <v>5.5933960660033112E-5</v>
      </c>
      <c r="D117" s="25">
        <v>24.2258</v>
      </c>
      <c r="E117" s="55"/>
      <c r="F117" s="55"/>
      <c r="G117" s="37">
        <v>157662</v>
      </c>
      <c r="H117" s="62"/>
    </row>
    <row r="118" spans="1:8" x14ac:dyDescent="0.25">
      <c r="A118" s="4" t="s">
        <v>6</v>
      </c>
      <c r="B118" s="8">
        <v>5053</v>
      </c>
      <c r="C118" s="42">
        <f t="shared" si="8"/>
        <v>4.3428749725744823E-5</v>
      </c>
      <c r="D118" s="43">
        <v>24.227499999999999</v>
      </c>
      <c r="E118" s="57">
        <v>24.32</v>
      </c>
      <c r="F118" s="44">
        <v>24.12</v>
      </c>
      <c r="G118" s="45">
        <f>B118*D118</f>
        <v>122421.5575</v>
      </c>
      <c r="H118" s="54"/>
    </row>
    <row r="119" spans="1:8" x14ac:dyDescent="0.25">
      <c r="A119" s="5" t="s">
        <v>7</v>
      </c>
      <c r="B119" s="7">
        <v>1455</v>
      </c>
      <c r="C119" s="46">
        <f t="shared" si="8"/>
        <v>1.2505210934288289E-5</v>
      </c>
      <c r="D119" s="56">
        <v>24.219899999999999</v>
      </c>
      <c r="E119" s="48">
        <v>24.24</v>
      </c>
      <c r="F119" s="48">
        <v>24.2</v>
      </c>
      <c r="G119" s="49">
        <f>B119*D119</f>
        <v>35239.9545</v>
      </c>
      <c r="H119" s="54"/>
    </row>
    <row r="120" spans="1:8" x14ac:dyDescent="0.25">
      <c r="A120" s="26">
        <v>43773</v>
      </c>
      <c r="B120" s="27">
        <v>6700</v>
      </c>
      <c r="C120" s="53">
        <f t="shared" si="8"/>
        <v>5.7584132824557752E-5</v>
      </c>
      <c r="D120" s="25">
        <v>24.356300000000001</v>
      </c>
      <c r="E120" s="55"/>
      <c r="F120" s="55"/>
      <c r="G120" s="37">
        <v>163187</v>
      </c>
      <c r="H120" s="54"/>
    </row>
    <row r="121" spans="1:8" x14ac:dyDescent="0.25">
      <c r="A121" s="4" t="s">
        <v>6</v>
      </c>
      <c r="B121" s="8">
        <v>4747</v>
      </c>
      <c r="C121" s="42">
        <f t="shared" si="8"/>
        <v>4.0798787838533681E-5</v>
      </c>
      <c r="D121" s="43">
        <v>24.347899999999999</v>
      </c>
      <c r="E121" s="57">
        <v>24.46</v>
      </c>
      <c r="F121" s="44">
        <v>24.28</v>
      </c>
      <c r="G121" s="45">
        <f>B121*D121</f>
        <v>115579.4813</v>
      </c>
      <c r="H121" s="54"/>
    </row>
    <row r="122" spans="1:8" x14ac:dyDescent="0.25">
      <c r="A122" s="5" t="s">
        <v>7</v>
      </c>
      <c r="B122" s="7">
        <v>1953</v>
      </c>
      <c r="C122" s="46">
        <f t="shared" ref="C122:C131" si="9">B122/$M$6</f>
        <v>1.6785344986024075E-5</v>
      </c>
      <c r="D122" s="56">
        <v>24.3767</v>
      </c>
      <c r="E122" s="48">
        <v>24.4</v>
      </c>
      <c r="F122" s="48">
        <v>24.32</v>
      </c>
      <c r="G122" s="49">
        <f>B122*D122</f>
        <v>47607.695099999997</v>
      </c>
      <c r="H122" s="54"/>
    </row>
    <row r="123" spans="1:8" x14ac:dyDescent="0.25">
      <c r="A123" s="26">
        <v>43774</v>
      </c>
      <c r="B123" s="27">
        <v>6700</v>
      </c>
      <c r="C123" s="53">
        <f t="shared" si="9"/>
        <v>5.7584132824557752E-5</v>
      </c>
      <c r="D123" s="25">
        <v>24.445599999999999</v>
      </c>
      <c r="E123" s="55"/>
      <c r="F123" s="55"/>
      <c r="G123" s="37">
        <v>163786</v>
      </c>
      <c r="H123" s="54"/>
    </row>
    <row r="124" spans="1:8" x14ac:dyDescent="0.25">
      <c r="A124" s="4" t="s">
        <v>6</v>
      </c>
      <c r="B124" s="8">
        <v>3295</v>
      </c>
      <c r="C124" s="42">
        <f t="shared" si="9"/>
        <v>2.8319360844316088E-5</v>
      </c>
      <c r="D124" s="43">
        <v>24.447700000000001</v>
      </c>
      <c r="E124" s="57">
        <v>24.58</v>
      </c>
      <c r="F124" s="44">
        <v>24.28</v>
      </c>
      <c r="G124" s="45">
        <f>B124*D124</f>
        <v>80555.171499999997</v>
      </c>
      <c r="H124" s="54"/>
    </row>
    <row r="125" spans="1:8" x14ac:dyDescent="0.25">
      <c r="A125" s="5" t="s">
        <v>7</v>
      </c>
      <c r="B125" s="7">
        <v>3405</v>
      </c>
      <c r="C125" s="46">
        <f t="shared" si="9"/>
        <v>2.9264771980241664E-5</v>
      </c>
      <c r="D125" s="56">
        <v>24.4434</v>
      </c>
      <c r="E125" s="48">
        <v>24.54</v>
      </c>
      <c r="F125" s="48">
        <v>24.34</v>
      </c>
      <c r="G125" s="49">
        <f>B125*D125</f>
        <v>83229.777000000002</v>
      </c>
      <c r="H125" s="54"/>
    </row>
    <row r="126" spans="1:8" x14ac:dyDescent="0.25">
      <c r="A126" s="26">
        <v>43775</v>
      </c>
      <c r="B126" s="27">
        <v>6700</v>
      </c>
      <c r="C126" s="53">
        <f t="shared" si="9"/>
        <v>5.7584132824557752E-5</v>
      </c>
      <c r="D126" s="41">
        <v>24.285</v>
      </c>
      <c r="E126" s="55"/>
      <c r="F126" s="55"/>
      <c r="G126" s="37">
        <v>162710</v>
      </c>
      <c r="H126" s="54"/>
    </row>
    <row r="127" spans="1:8" x14ac:dyDescent="0.25">
      <c r="A127" s="4" t="s">
        <v>6</v>
      </c>
      <c r="B127" s="8">
        <v>5035</v>
      </c>
      <c r="C127" s="42">
        <f t="shared" si="9"/>
        <v>4.3274046085320638E-5</v>
      </c>
      <c r="D127" s="43">
        <v>24.270800000000001</v>
      </c>
      <c r="E127" s="57">
        <v>24.6</v>
      </c>
      <c r="F127" s="44">
        <v>24</v>
      </c>
      <c r="G127" s="45">
        <f>B127*D127</f>
        <v>122203.478</v>
      </c>
      <c r="H127" s="54"/>
    </row>
    <row r="128" spans="1:8" x14ac:dyDescent="0.25">
      <c r="A128" s="5" t="s">
        <v>7</v>
      </c>
      <c r="B128" s="7">
        <v>1665</v>
      </c>
      <c r="C128" s="46">
        <f t="shared" si="9"/>
        <v>1.4310086739237112E-5</v>
      </c>
      <c r="D128" s="56">
        <v>24.3279</v>
      </c>
      <c r="E128" s="48">
        <v>24.5</v>
      </c>
      <c r="F128" s="48">
        <v>24.08</v>
      </c>
      <c r="G128" s="49">
        <f>B128*D128</f>
        <v>40505.953499999996</v>
      </c>
      <c r="H128" s="54"/>
    </row>
    <row r="129" spans="1:8" x14ac:dyDescent="0.25">
      <c r="A129" s="26">
        <v>43776</v>
      </c>
      <c r="B129" s="27">
        <v>6700</v>
      </c>
      <c r="C129" s="53">
        <f t="shared" si="9"/>
        <v>5.7584132824557752E-5</v>
      </c>
      <c r="D129" s="41">
        <v>24.665800000000001</v>
      </c>
      <c r="E129" s="55"/>
      <c r="F129" s="55"/>
      <c r="G129" s="37">
        <v>165261</v>
      </c>
      <c r="H129" s="54"/>
    </row>
    <row r="130" spans="1:8" x14ac:dyDescent="0.25">
      <c r="A130" s="4" t="s">
        <v>6</v>
      </c>
      <c r="B130" s="8">
        <v>5547</v>
      </c>
      <c r="C130" s="42">
        <f t="shared" si="9"/>
        <v>4.7674505190719679E-5</v>
      </c>
      <c r="D130" s="43">
        <v>24.700299999999999</v>
      </c>
      <c r="E130" s="57">
        <v>24.96</v>
      </c>
      <c r="F130" s="44">
        <v>24.58</v>
      </c>
      <c r="G130" s="45">
        <f>B130*D130</f>
        <v>137012.56409999999</v>
      </c>
      <c r="H130" s="54"/>
    </row>
    <row r="131" spans="1:8" x14ac:dyDescent="0.25">
      <c r="A131" s="5" t="s">
        <v>7</v>
      </c>
      <c r="B131" s="7">
        <v>1153</v>
      </c>
      <c r="C131" s="46">
        <f t="shared" si="9"/>
        <v>9.9096276338380727E-6</v>
      </c>
      <c r="D131" s="56">
        <v>24.4998</v>
      </c>
      <c r="E131" s="48">
        <v>24.76</v>
      </c>
      <c r="F131" s="48">
        <v>24.46</v>
      </c>
      <c r="G131" s="49">
        <f>B131*D131</f>
        <v>28248.269400000001</v>
      </c>
      <c r="H131" s="54"/>
    </row>
    <row r="132" spans="1:8" x14ac:dyDescent="0.25">
      <c r="A132" s="26">
        <v>43777</v>
      </c>
      <c r="B132" s="27">
        <v>6700</v>
      </c>
      <c r="C132" s="53">
        <f t="shared" ref="C132:C137" si="10">B132/$M$6</f>
        <v>5.7584132824557752E-5</v>
      </c>
      <c r="D132" s="41">
        <v>25.0809</v>
      </c>
      <c r="E132" s="55"/>
      <c r="F132" s="55"/>
      <c r="G132" s="37">
        <v>168042</v>
      </c>
      <c r="H132" s="54"/>
    </row>
    <row r="133" spans="1:8" x14ac:dyDescent="0.25">
      <c r="A133" s="4" t="s">
        <v>6</v>
      </c>
      <c r="B133" s="8">
        <v>6418</v>
      </c>
      <c r="C133" s="42">
        <f t="shared" si="10"/>
        <v>5.5160442457912187E-5</v>
      </c>
      <c r="D133" s="29">
        <v>25.083600000000001</v>
      </c>
      <c r="E133" s="57">
        <v>25.18</v>
      </c>
      <c r="F133" s="44">
        <v>24.92</v>
      </c>
      <c r="G133" s="45">
        <f>B133*D133</f>
        <v>160986.5448</v>
      </c>
      <c r="H133" s="54"/>
    </row>
    <row r="134" spans="1:8" x14ac:dyDescent="0.25">
      <c r="A134" s="5" t="s">
        <v>7</v>
      </c>
      <c r="B134" s="7">
        <v>282</v>
      </c>
      <c r="C134" s="46">
        <f t="shared" si="10"/>
        <v>2.4236903666455651E-6</v>
      </c>
      <c r="D134" s="56">
        <v>25.02</v>
      </c>
      <c r="E134" s="48">
        <v>25.02</v>
      </c>
      <c r="F134" s="48">
        <v>25.02</v>
      </c>
      <c r="G134" s="49">
        <f>B134*D134</f>
        <v>7055.64</v>
      </c>
      <c r="H134" s="54"/>
    </row>
    <row r="135" spans="1:8" x14ac:dyDescent="0.25">
      <c r="A135" s="26">
        <v>43780</v>
      </c>
      <c r="B135" s="27">
        <v>6700</v>
      </c>
      <c r="C135" s="53">
        <f t="shared" si="10"/>
        <v>5.7584132824557752E-5</v>
      </c>
      <c r="D135" s="41">
        <v>24.955200000000001</v>
      </c>
      <c r="E135" s="55"/>
      <c r="F135" s="55"/>
      <c r="G135" s="37">
        <v>167200</v>
      </c>
      <c r="H135" s="54"/>
    </row>
    <row r="136" spans="1:8" x14ac:dyDescent="0.25">
      <c r="A136" s="4" t="s">
        <v>6</v>
      </c>
      <c r="B136" s="8">
        <v>4245</v>
      </c>
      <c r="C136" s="42">
        <f t="shared" si="10"/>
        <v>3.6484275200036965E-5</v>
      </c>
      <c r="D136" s="29">
        <v>24.9511</v>
      </c>
      <c r="E136" s="57">
        <v>24.98</v>
      </c>
      <c r="F136" s="44">
        <v>24.9</v>
      </c>
      <c r="G136" s="45">
        <f>B136*D136</f>
        <v>105917.4195</v>
      </c>
      <c r="H136" s="54"/>
    </row>
    <row r="137" spans="1:8" x14ac:dyDescent="0.25">
      <c r="A137" s="5" t="s">
        <v>7</v>
      </c>
      <c r="B137" s="7">
        <v>2455</v>
      </c>
      <c r="C137" s="46">
        <f t="shared" si="10"/>
        <v>2.1099857624520787E-5</v>
      </c>
      <c r="D137" s="56">
        <v>24.962199999999999</v>
      </c>
      <c r="E137" s="48">
        <v>25</v>
      </c>
      <c r="F137" s="48">
        <v>24.92</v>
      </c>
      <c r="G137" s="49">
        <f>B137*D137</f>
        <v>61282.201000000001</v>
      </c>
      <c r="H137" s="54"/>
    </row>
    <row r="138" spans="1:8" x14ac:dyDescent="0.25">
      <c r="A138" s="26">
        <v>43781</v>
      </c>
      <c r="B138" s="27">
        <v>6700</v>
      </c>
      <c r="C138" s="53">
        <f t="shared" ref="C138:C143" si="11">B138/$M$6</f>
        <v>5.7584132824557752E-5</v>
      </c>
      <c r="D138" s="41">
        <v>24.871300000000002</v>
      </c>
      <c r="E138" s="55"/>
      <c r="F138" s="55"/>
      <c r="G138" s="37">
        <v>166638</v>
      </c>
      <c r="H138" s="54"/>
    </row>
    <row r="139" spans="1:8" x14ac:dyDescent="0.25">
      <c r="A139" s="4" t="s">
        <v>6</v>
      </c>
      <c r="B139" s="8">
        <v>6528</v>
      </c>
      <c r="C139" s="42">
        <f t="shared" si="11"/>
        <v>5.6105853593837763E-5</v>
      </c>
      <c r="D139" s="29">
        <v>24.868400000000001</v>
      </c>
      <c r="E139" s="57">
        <v>25.02</v>
      </c>
      <c r="F139" s="44">
        <v>24.62</v>
      </c>
      <c r="G139" s="45">
        <f>B139*D139</f>
        <v>162340.91520000002</v>
      </c>
      <c r="H139" s="54"/>
    </row>
    <row r="140" spans="1:8" x14ac:dyDescent="0.25">
      <c r="A140" s="5" t="s">
        <v>7</v>
      </c>
      <c r="B140" s="7">
        <v>172</v>
      </c>
      <c r="C140" s="46">
        <f t="shared" si="11"/>
        <v>1.47827923071999E-6</v>
      </c>
      <c r="D140" s="56">
        <v>24.98</v>
      </c>
      <c r="E140" s="48">
        <v>24.98</v>
      </c>
      <c r="F140" s="48">
        <v>24.98</v>
      </c>
      <c r="G140" s="49">
        <f>B140*D140</f>
        <v>4296.5600000000004</v>
      </c>
      <c r="H140" s="54"/>
    </row>
    <row r="141" spans="1:8" x14ac:dyDescent="0.25">
      <c r="A141" s="26">
        <v>43782</v>
      </c>
      <c r="B141" s="27">
        <v>6700</v>
      </c>
      <c r="C141" s="53">
        <f t="shared" si="11"/>
        <v>5.7584132824557752E-5</v>
      </c>
      <c r="D141" s="41">
        <v>24.792999999999999</v>
      </c>
      <c r="E141" s="55"/>
      <c r="F141" s="55"/>
      <c r="G141" s="37">
        <v>166113</v>
      </c>
      <c r="H141" s="54"/>
    </row>
    <row r="142" spans="1:8" x14ac:dyDescent="0.25">
      <c r="A142" s="4" t="s">
        <v>6</v>
      </c>
      <c r="B142" s="8">
        <v>6053</v>
      </c>
      <c r="C142" s="42">
        <f t="shared" si="11"/>
        <v>5.2023396415977321E-5</v>
      </c>
      <c r="D142" s="29">
        <v>24.7759</v>
      </c>
      <c r="E142" s="57">
        <v>25.02</v>
      </c>
      <c r="F142" s="44">
        <v>24.46</v>
      </c>
      <c r="G142" s="45">
        <f>B142*D142</f>
        <v>149968.5227</v>
      </c>
      <c r="H142" s="54"/>
    </row>
    <row r="143" spans="1:8" x14ac:dyDescent="0.25">
      <c r="A143" s="5" t="s">
        <v>7</v>
      </c>
      <c r="B143" s="7">
        <v>647</v>
      </c>
      <c r="C143" s="46">
        <f t="shared" si="11"/>
        <v>5.5607364085804275E-6</v>
      </c>
      <c r="D143" s="56">
        <v>24.953499999999998</v>
      </c>
      <c r="E143" s="48">
        <v>25.02</v>
      </c>
      <c r="F143" s="48">
        <v>24.86</v>
      </c>
      <c r="G143" s="49">
        <f>B143*D143</f>
        <v>16144.914499999999</v>
      </c>
      <c r="H143" s="54"/>
    </row>
    <row r="144" spans="1:8" x14ac:dyDescent="0.25">
      <c r="A144" s="26">
        <v>43783</v>
      </c>
      <c r="B144" s="27">
        <v>6700</v>
      </c>
      <c r="C144" s="53">
        <f t="shared" ref="C144:C146" si="12">B144/$M$6</f>
        <v>5.7584132824557752E-5</v>
      </c>
      <c r="D144" s="41">
        <v>25.392399999999999</v>
      </c>
      <c r="E144" s="55"/>
      <c r="F144" s="55"/>
      <c r="G144" s="37">
        <v>170129</v>
      </c>
      <c r="H144" s="54"/>
    </row>
    <row r="145" spans="1:8" x14ac:dyDescent="0.25">
      <c r="A145" s="4" t="s">
        <v>6</v>
      </c>
      <c r="B145" s="8">
        <v>2546</v>
      </c>
      <c r="C145" s="42">
        <f t="shared" si="12"/>
        <v>2.1881970473331944E-5</v>
      </c>
      <c r="D145" s="29">
        <v>25.478100000000001</v>
      </c>
      <c r="E145" s="57">
        <v>25.62</v>
      </c>
      <c r="F145" s="44">
        <v>25.32</v>
      </c>
      <c r="G145" s="45">
        <f>B145*D145</f>
        <v>64867.242600000005</v>
      </c>
      <c r="H145" s="54"/>
    </row>
    <row r="146" spans="1:8" x14ac:dyDescent="0.25">
      <c r="A146" s="5" t="s">
        <v>7</v>
      </c>
      <c r="B146" s="7">
        <v>4154</v>
      </c>
      <c r="C146" s="46">
        <f t="shared" si="12"/>
        <v>3.5702162351225804E-5</v>
      </c>
      <c r="D146" s="56">
        <v>25.3399</v>
      </c>
      <c r="E146" s="48">
        <v>25.58</v>
      </c>
      <c r="F146" s="48">
        <v>25</v>
      </c>
      <c r="G146" s="49">
        <f>B146*D146</f>
        <v>105261.9446</v>
      </c>
      <c r="H146" s="54"/>
    </row>
    <row r="147" spans="1:8" x14ac:dyDescent="0.25">
      <c r="A147" s="26">
        <v>43784</v>
      </c>
      <c r="B147" s="27">
        <v>6700</v>
      </c>
      <c r="C147" s="53">
        <f t="shared" ref="C147:C149" si="13">B147/$M$6</f>
        <v>5.7584132824557752E-5</v>
      </c>
      <c r="D147" s="41">
        <v>25.308199999999999</v>
      </c>
      <c r="E147" s="55"/>
      <c r="F147" s="55"/>
      <c r="G147" s="37">
        <v>169565</v>
      </c>
      <c r="H147" s="54"/>
    </row>
    <row r="148" spans="1:8" x14ac:dyDescent="0.25">
      <c r="A148" s="4" t="s">
        <v>6</v>
      </c>
      <c r="B148" s="8">
        <v>3963</v>
      </c>
      <c r="C148" s="42">
        <f t="shared" si="13"/>
        <v>3.40605848333914E-5</v>
      </c>
      <c r="D148" s="39">
        <v>25.295000000000002</v>
      </c>
      <c r="E148" s="57">
        <v>25.54</v>
      </c>
      <c r="F148" s="44">
        <v>25.2</v>
      </c>
      <c r="G148" s="45">
        <f>B148*D148</f>
        <v>100244.08500000001</v>
      </c>
      <c r="H148" s="54"/>
    </row>
    <row r="149" spans="1:8" x14ac:dyDescent="0.25">
      <c r="A149" s="5" t="s">
        <v>7</v>
      </c>
      <c r="B149" s="7">
        <v>2737</v>
      </c>
      <c r="C149" s="46">
        <f t="shared" si="13"/>
        <v>2.3523547991166355E-5</v>
      </c>
      <c r="D149" s="56">
        <v>25.327200000000001</v>
      </c>
      <c r="E149" s="48">
        <v>25.42</v>
      </c>
      <c r="F149" s="48">
        <v>25.2</v>
      </c>
      <c r="G149" s="49">
        <f>B149*D149</f>
        <v>69320.546400000007</v>
      </c>
      <c r="H149" s="54"/>
    </row>
    <row r="150" spans="1:8" x14ac:dyDescent="0.25">
      <c r="A150" s="26">
        <v>43787</v>
      </c>
      <c r="B150" s="27">
        <v>6700</v>
      </c>
      <c r="C150" s="53">
        <f t="shared" ref="C150:C157" si="14">B150/$M$6</f>
        <v>5.7584132824557752E-5</v>
      </c>
      <c r="D150" s="41">
        <v>25.0946</v>
      </c>
      <c r="E150" s="55"/>
      <c r="F150" s="55"/>
      <c r="G150" s="37">
        <f>B150*D150</f>
        <v>168133.82</v>
      </c>
      <c r="H150" s="54"/>
    </row>
    <row r="151" spans="1:8" x14ac:dyDescent="0.25">
      <c r="A151" s="4" t="s">
        <v>6</v>
      </c>
      <c r="B151" s="8">
        <v>6341</v>
      </c>
      <c r="C151" s="42">
        <f t="shared" si="14"/>
        <v>5.4498654662764285E-5</v>
      </c>
      <c r="D151" s="39">
        <v>25.0916</v>
      </c>
      <c r="E151" s="57">
        <v>25.26</v>
      </c>
      <c r="F151" s="44">
        <v>24.9</v>
      </c>
      <c r="G151" s="45">
        <f>B151*D151</f>
        <v>159105.83559999999</v>
      </c>
      <c r="H151" s="54"/>
    </row>
    <row r="152" spans="1:8" x14ac:dyDescent="0.25">
      <c r="A152" s="5" t="s">
        <v>7</v>
      </c>
      <c r="B152" s="7">
        <v>359</v>
      </c>
      <c r="C152" s="46">
        <f t="shared" si="14"/>
        <v>3.0854781617934677E-6</v>
      </c>
      <c r="D152" s="56">
        <v>25.147400000000001</v>
      </c>
      <c r="E152" s="48">
        <v>25.26</v>
      </c>
      <c r="F152" s="48">
        <v>25.04</v>
      </c>
      <c r="G152" s="49">
        <f>D152*B152</f>
        <v>9027.9166000000005</v>
      </c>
      <c r="H152" s="54"/>
    </row>
    <row r="153" spans="1:8" x14ac:dyDescent="0.25">
      <c r="A153" s="26">
        <v>43788</v>
      </c>
      <c r="B153" s="27">
        <v>6600</v>
      </c>
      <c r="C153" s="53">
        <f t="shared" si="14"/>
        <v>5.6724668155534502E-5</v>
      </c>
      <c r="D153" s="41">
        <v>25.234500000000001</v>
      </c>
      <c r="E153" s="55"/>
      <c r="F153" s="55"/>
      <c r="G153" s="37">
        <v>166548</v>
      </c>
      <c r="H153" s="54"/>
    </row>
    <row r="154" spans="1:8" x14ac:dyDescent="0.25">
      <c r="A154" s="4" t="s">
        <v>6</v>
      </c>
      <c r="B154" s="8">
        <v>6600</v>
      </c>
      <c r="C154" s="42">
        <f t="shared" si="14"/>
        <v>5.6724668155534502E-5</v>
      </c>
      <c r="D154" s="39">
        <v>25.234500000000001</v>
      </c>
      <c r="E154" s="57">
        <v>25.32</v>
      </c>
      <c r="F154" s="44">
        <v>24.96</v>
      </c>
      <c r="G154" s="45">
        <f>B154*D154</f>
        <v>166547.70000000001</v>
      </c>
      <c r="H154" s="54"/>
    </row>
    <row r="155" spans="1:8" x14ac:dyDescent="0.25">
      <c r="A155" s="5" t="s">
        <v>7</v>
      </c>
      <c r="B155" s="7">
        <v>0</v>
      </c>
      <c r="C155" s="46">
        <f t="shared" si="14"/>
        <v>0</v>
      </c>
      <c r="D155" s="56">
        <v>0</v>
      </c>
      <c r="E155" s="48">
        <v>0</v>
      </c>
      <c r="F155" s="48">
        <v>0</v>
      </c>
      <c r="G155" s="49">
        <v>0</v>
      </c>
      <c r="H155" s="54"/>
    </row>
    <row r="156" spans="1:8" x14ac:dyDescent="0.25">
      <c r="A156" s="26">
        <v>43789</v>
      </c>
      <c r="B156" s="27">
        <v>6600</v>
      </c>
      <c r="C156" s="53">
        <f t="shared" si="14"/>
        <v>5.6724668155534502E-5</v>
      </c>
      <c r="D156" s="41">
        <v>25.203099999999999</v>
      </c>
      <c r="E156" s="55"/>
      <c r="F156" s="55"/>
      <c r="G156" s="37">
        <v>166340</v>
      </c>
      <c r="H156" s="54"/>
    </row>
    <row r="157" spans="1:8" x14ac:dyDescent="0.25">
      <c r="A157" s="4" t="s">
        <v>6</v>
      </c>
      <c r="B157" s="8">
        <v>4881</v>
      </c>
      <c r="C157" s="42">
        <f t="shared" si="14"/>
        <v>4.1950470495024834E-5</v>
      </c>
      <c r="D157" s="39">
        <v>25.207799999999999</v>
      </c>
      <c r="E157" s="57">
        <v>25.3</v>
      </c>
      <c r="F157" s="44">
        <v>25.02</v>
      </c>
      <c r="G157" s="45">
        <f>B157*D157</f>
        <v>123039.27179999999</v>
      </c>
      <c r="H157" s="54"/>
    </row>
    <row r="158" spans="1:8" x14ac:dyDescent="0.25">
      <c r="A158" s="5" t="s">
        <v>7</v>
      </c>
      <c r="B158" s="7">
        <v>1719</v>
      </c>
      <c r="C158" s="46">
        <f t="shared" ref="C158:C167" si="15">B158/$M$6</f>
        <v>1.4774197660509669E-5</v>
      </c>
      <c r="D158" s="56">
        <v>25.189800000000002</v>
      </c>
      <c r="E158" s="48">
        <v>25.28</v>
      </c>
      <c r="F158" s="48">
        <v>25.12</v>
      </c>
      <c r="G158" s="49">
        <f>B158*D158</f>
        <v>43301.266200000005</v>
      </c>
      <c r="H158" s="54"/>
    </row>
    <row r="159" spans="1:8" x14ac:dyDescent="0.25">
      <c r="A159" s="26">
        <v>43790</v>
      </c>
      <c r="B159" s="27">
        <v>6600</v>
      </c>
      <c r="C159" s="53">
        <f t="shared" si="15"/>
        <v>5.6724668155534502E-5</v>
      </c>
      <c r="D159" s="41">
        <v>25.073499999999999</v>
      </c>
      <c r="E159" s="55"/>
      <c r="F159" s="55"/>
      <c r="G159" s="37">
        <v>165485</v>
      </c>
      <c r="H159" s="54"/>
    </row>
    <row r="160" spans="1:8" x14ac:dyDescent="0.25">
      <c r="A160" s="4" t="s">
        <v>6</v>
      </c>
      <c r="B160" s="8">
        <v>6424</v>
      </c>
      <c r="C160" s="42">
        <f t="shared" si="15"/>
        <v>5.521201033805358E-5</v>
      </c>
      <c r="D160" s="39">
        <v>25.074400000000001</v>
      </c>
      <c r="E160" s="57">
        <v>25.32</v>
      </c>
      <c r="F160" s="44">
        <v>24.92</v>
      </c>
      <c r="G160" s="45">
        <f>B160*D160</f>
        <v>161077.94560000001</v>
      </c>
      <c r="H160" s="54"/>
    </row>
    <row r="161" spans="1:8" x14ac:dyDescent="0.25">
      <c r="A161" s="5" t="s">
        <v>7</v>
      </c>
      <c r="B161" s="7">
        <v>176</v>
      </c>
      <c r="C161" s="46">
        <f t="shared" si="15"/>
        <v>1.51265781748092E-6</v>
      </c>
      <c r="D161" s="56">
        <v>25.04</v>
      </c>
      <c r="E161" s="48">
        <v>25.04</v>
      </c>
      <c r="F161" s="48">
        <v>25.04</v>
      </c>
      <c r="G161" s="49">
        <f>B161*D161</f>
        <v>4407.04</v>
      </c>
      <c r="H161" s="54"/>
    </row>
    <row r="162" spans="1:8" x14ac:dyDescent="0.25">
      <c r="A162" s="26">
        <v>43791</v>
      </c>
      <c r="B162" s="27">
        <v>6600</v>
      </c>
      <c r="C162" s="53">
        <f t="shared" si="15"/>
        <v>5.6724668155534502E-5</v>
      </c>
      <c r="D162" s="41">
        <v>25.079000000000001</v>
      </c>
      <c r="E162" s="55"/>
      <c r="F162" s="55"/>
      <c r="G162" s="37">
        <v>165521</v>
      </c>
      <c r="H162" s="54"/>
    </row>
    <row r="163" spans="1:8" x14ac:dyDescent="0.25">
      <c r="A163" s="4" t="s">
        <v>6</v>
      </c>
      <c r="B163" s="8">
        <v>4342</v>
      </c>
      <c r="C163" s="42">
        <f t="shared" si="15"/>
        <v>3.7317955928989518E-5</v>
      </c>
      <c r="D163" s="39">
        <v>25.066400000000002</v>
      </c>
      <c r="E163" s="57">
        <v>25.16</v>
      </c>
      <c r="F163" s="44">
        <v>24.98</v>
      </c>
      <c r="G163" s="45">
        <f>B163*D163</f>
        <v>108838.30880000001</v>
      </c>
      <c r="H163" s="54"/>
    </row>
    <row r="164" spans="1:8" x14ac:dyDescent="0.25">
      <c r="A164" s="5" t="s">
        <v>7</v>
      </c>
      <c r="B164" s="7">
        <v>2258</v>
      </c>
      <c r="C164" s="46">
        <f t="shared" si="15"/>
        <v>1.9406712226544987E-5</v>
      </c>
      <c r="D164" s="56">
        <v>25.1036</v>
      </c>
      <c r="E164" s="48">
        <v>25.14</v>
      </c>
      <c r="F164" s="48">
        <v>25.08</v>
      </c>
      <c r="G164" s="49">
        <f>B164*D164</f>
        <v>56683.928800000002</v>
      </c>
      <c r="H164" s="54"/>
    </row>
    <row r="165" spans="1:8" x14ac:dyDescent="0.25">
      <c r="A165" s="26">
        <v>43794</v>
      </c>
      <c r="B165" s="27">
        <v>6600</v>
      </c>
      <c r="C165" s="53">
        <f t="shared" si="15"/>
        <v>5.6724668155534502E-5</v>
      </c>
      <c r="D165" s="41">
        <v>25.3902</v>
      </c>
      <c r="E165" s="55"/>
      <c r="F165" s="55"/>
      <c r="G165" s="37">
        <f>B165*D165</f>
        <v>167575.32</v>
      </c>
      <c r="H165" s="54"/>
    </row>
    <row r="166" spans="1:8" x14ac:dyDescent="0.25">
      <c r="A166" s="4" t="s">
        <v>6</v>
      </c>
      <c r="B166" s="8">
        <v>5269</v>
      </c>
      <c r="C166" s="42">
        <f t="shared" si="15"/>
        <v>4.5285193410835041E-5</v>
      </c>
      <c r="D166" s="63">
        <v>25.3944543556652</v>
      </c>
      <c r="E166" s="57">
        <v>25.5</v>
      </c>
      <c r="F166" s="44">
        <v>25.32</v>
      </c>
      <c r="G166" s="45">
        <f>B166*D166</f>
        <v>133803.37999999995</v>
      </c>
      <c r="H166" s="54"/>
    </row>
    <row r="167" spans="1:8" x14ac:dyDescent="0.25">
      <c r="A167" s="5" t="s">
        <v>7</v>
      </c>
      <c r="B167" s="7">
        <v>1331</v>
      </c>
      <c r="C167" s="46">
        <f t="shared" si="15"/>
        <v>1.1439474744699458E-5</v>
      </c>
      <c r="D167" s="64">
        <v>25.373478587528201</v>
      </c>
      <c r="E167" s="48">
        <v>25.5</v>
      </c>
      <c r="F167" s="48">
        <v>25.32</v>
      </c>
      <c r="G167" s="49">
        <f>B167*D167</f>
        <v>33772.100000000035</v>
      </c>
      <c r="H167" s="54"/>
    </row>
    <row r="168" spans="1:8" x14ac:dyDescent="0.25">
      <c r="A168" s="26">
        <v>43795</v>
      </c>
      <c r="B168" s="27">
        <v>6600</v>
      </c>
      <c r="C168" s="53">
        <f t="shared" ref="C168:C170" si="16">B168/$M$6</f>
        <v>5.6724668155534502E-5</v>
      </c>
      <c r="D168" s="41">
        <v>25.424700000000001</v>
      </c>
      <c r="E168" s="55"/>
      <c r="F168" s="55"/>
      <c r="G168" s="37">
        <v>167803</v>
      </c>
      <c r="H168" s="54"/>
    </row>
    <row r="169" spans="1:8" x14ac:dyDescent="0.25">
      <c r="A169" s="4" t="s">
        <v>6</v>
      </c>
      <c r="B169" s="8">
        <v>5052</v>
      </c>
      <c r="C169" s="42">
        <f t="shared" si="16"/>
        <v>4.3420155079054593E-5</v>
      </c>
      <c r="D169" s="63">
        <v>25.4199524940618</v>
      </c>
      <c r="E169" s="57">
        <v>25.5</v>
      </c>
      <c r="F169" s="44">
        <v>25.34</v>
      </c>
      <c r="G169" s="45">
        <f>B169*D169</f>
        <v>128421.60000000021</v>
      </c>
      <c r="H169" s="54"/>
    </row>
    <row r="170" spans="1:8" x14ac:dyDescent="0.25">
      <c r="A170" s="5" t="s">
        <v>7</v>
      </c>
      <c r="B170" s="7">
        <v>1548</v>
      </c>
      <c r="C170" s="46">
        <f t="shared" si="16"/>
        <v>1.3304513076479911E-5</v>
      </c>
      <c r="D170" s="64">
        <v>25.440193798449599</v>
      </c>
      <c r="E170" s="48">
        <v>25.46</v>
      </c>
      <c r="F170" s="48">
        <v>25.4</v>
      </c>
      <c r="G170" s="49">
        <f>B170*D170</f>
        <v>39381.419999999976</v>
      </c>
      <c r="H170" s="54"/>
    </row>
    <row r="171" spans="1:8" x14ac:dyDescent="0.25">
      <c r="A171" s="26">
        <v>43796</v>
      </c>
      <c r="B171" s="27">
        <v>6600</v>
      </c>
      <c r="C171" s="53">
        <f t="shared" ref="C171:C173" si="17">B171/$M$6</f>
        <v>5.6724668155534502E-5</v>
      </c>
      <c r="D171" s="41">
        <v>25.302800000000001</v>
      </c>
      <c r="E171" s="55"/>
      <c r="F171" s="55"/>
      <c r="G171" s="37">
        <v>166998</v>
      </c>
      <c r="H171" s="54"/>
    </row>
    <row r="172" spans="1:8" x14ac:dyDescent="0.25">
      <c r="A172" s="4" t="s">
        <v>6</v>
      </c>
      <c r="B172" s="8">
        <v>5704</v>
      </c>
      <c r="C172" s="42">
        <f t="shared" si="17"/>
        <v>4.902386472108618E-5</v>
      </c>
      <c r="D172" s="63">
        <v>25.3052875175316</v>
      </c>
      <c r="E172" s="57">
        <v>25.4</v>
      </c>
      <c r="F172" s="44">
        <v>25.2</v>
      </c>
      <c r="G172" s="45">
        <f>B172*D172</f>
        <v>144341.36000000025</v>
      </c>
      <c r="H172" s="54"/>
    </row>
    <row r="173" spans="1:8" x14ac:dyDescent="0.25">
      <c r="A173" s="5" t="s">
        <v>7</v>
      </c>
      <c r="B173" s="7">
        <v>896</v>
      </c>
      <c r="C173" s="46">
        <f t="shared" si="17"/>
        <v>7.7008034344483206E-6</v>
      </c>
      <c r="D173" s="64">
        <v>25.286718749999999</v>
      </c>
      <c r="E173" s="48">
        <v>25.4</v>
      </c>
      <c r="F173" s="48">
        <v>25.26</v>
      </c>
      <c r="G173" s="49">
        <f>B173*D173</f>
        <v>22656.899999999998</v>
      </c>
      <c r="H173" s="54"/>
    </row>
    <row r="174" spans="1:8" x14ac:dyDescent="0.25">
      <c r="A174" s="26">
        <v>43797</v>
      </c>
      <c r="B174" s="27">
        <v>6700</v>
      </c>
      <c r="C174" s="53">
        <f t="shared" ref="C174:C179" si="18">B174/$M$6</f>
        <v>5.7584132824557752E-5</v>
      </c>
      <c r="D174" s="41">
        <v>25.124099999999999</v>
      </c>
      <c r="E174" s="55"/>
      <c r="F174" s="55"/>
      <c r="G174" s="37">
        <v>168331</v>
      </c>
      <c r="H174" s="54"/>
    </row>
    <row r="175" spans="1:8" x14ac:dyDescent="0.25">
      <c r="A175" s="4" t="s">
        <v>6</v>
      </c>
      <c r="B175" s="8">
        <v>5372</v>
      </c>
      <c r="C175" s="42">
        <f t="shared" si="18"/>
        <v>4.6170442019928994E-5</v>
      </c>
      <c r="D175" s="63">
        <v>25.120841399851098</v>
      </c>
      <c r="E175" s="57">
        <v>25.22</v>
      </c>
      <c r="F175" s="44">
        <v>25.02</v>
      </c>
      <c r="G175" s="45">
        <f>B175*D175</f>
        <v>134949.16000000009</v>
      </c>
      <c r="H175" s="54"/>
    </row>
    <row r="176" spans="1:8" x14ac:dyDescent="0.25">
      <c r="A176" s="5" t="s">
        <v>7</v>
      </c>
      <c r="B176" s="7">
        <v>1328</v>
      </c>
      <c r="C176" s="46">
        <f t="shared" si="18"/>
        <v>1.141369080462876E-5</v>
      </c>
      <c r="D176" s="64">
        <v>25.137289156626501</v>
      </c>
      <c r="E176" s="48">
        <v>25.14</v>
      </c>
      <c r="F176" s="48">
        <v>25.08</v>
      </c>
      <c r="G176" s="49">
        <f>B176*D176</f>
        <v>33382.319999999992</v>
      </c>
      <c r="H176" s="54"/>
    </row>
    <row r="177" spans="1:8" x14ac:dyDescent="0.25">
      <c r="A177" s="26">
        <v>43798</v>
      </c>
      <c r="B177" s="27">
        <v>6654</v>
      </c>
      <c r="C177" s="53">
        <f t="shared" si="18"/>
        <v>5.7188779076807057E-5</v>
      </c>
      <c r="D177" s="41">
        <v>24.974699999999999</v>
      </c>
      <c r="E177" s="44"/>
      <c r="F177" s="44"/>
      <c r="G177" s="37">
        <v>166182</v>
      </c>
      <c r="H177" s="54"/>
    </row>
    <row r="178" spans="1:8" x14ac:dyDescent="0.25">
      <c r="A178" s="4" t="s">
        <v>6</v>
      </c>
      <c r="B178" s="8">
        <v>3897</v>
      </c>
      <c r="C178" s="42">
        <f t="shared" si="18"/>
        <v>3.3493338151836054E-5</v>
      </c>
      <c r="D178" s="63">
        <v>24.998799076212499</v>
      </c>
      <c r="E178" s="44">
        <v>25.16</v>
      </c>
      <c r="F178" s="44">
        <v>24.86</v>
      </c>
      <c r="G178" s="45">
        <f>B178*D178</f>
        <v>97420.320000000109</v>
      </c>
      <c r="H178" s="54"/>
    </row>
    <row r="179" spans="1:8" x14ac:dyDescent="0.25">
      <c r="A179" s="5" t="s">
        <v>7</v>
      </c>
      <c r="B179" s="7">
        <v>2757</v>
      </c>
      <c r="C179" s="46">
        <f t="shared" si="18"/>
        <v>2.3695440924971003E-5</v>
      </c>
      <c r="D179" s="64">
        <v>24.940660137830999</v>
      </c>
      <c r="E179" s="48">
        <v>24.98</v>
      </c>
      <c r="F179" s="48">
        <v>24.88</v>
      </c>
      <c r="G179" s="49">
        <f>B179*D179</f>
        <v>68761.400000000067</v>
      </c>
      <c r="H179" s="54"/>
    </row>
    <row r="180" spans="1:8" x14ac:dyDescent="0.25">
      <c r="A180" s="60"/>
      <c r="B180" s="8"/>
      <c r="C180" s="42"/>
      <c r="D180" s="57"/>
      <c r="E180" s="44"/>
      <c r="F180" s="44"/>
      <c r="G180" s="45"/>
      <c r="H180" s="54"/>
    </row>
    <row r="181" spans="1:8" x14ac:dyDescent="0.25">
      <c r="A181" s="25" t="s">
        <v>14</v>
      </c>
      <c r="B181" s="18">
        <f>B2+B5+B8+B11+B14+B17+B20+B23+B26+B29+B32+B35+B38+B41+B44+B47+B50+B53+B56+B59+B62+B65+B68+B71+B74+B77+B80+B83+B86+B89+B92+B95+B98+B101+B104+B107+B111+B114+B117+B120+B123+B126+B129+B132+B135+B138+B141+B144+B147+B150+B153+B156+B159+B162+B165+B168+B171+B174+B177</f>
        <v>1163514</v>
      </c>
      <c r="C181" s="19">
        <f>C2+C5+C8+C11+C14+C17+C20+C23+C26+C29+C32+C35+C38+C41+C44+C47+C50+C53+C56+C59+C62+C65+C68+C71+C74+C77+C80+C83+C86+C89+C92+C95+C98+C101+C104+C107+C111+C114+C117+C120+C123+C126+C129+C132+C135+C138+C141+C144+C147+C150+C153+C156+C159+C162+C165+C168+C171+C174+C177</f>
        <v>9.9999917491391793E-3</v>
      </c>
      <c r="D181" s="38">
        <f>G181/B181</f>
        <v>22.542636478804724</v>
      </c>
      <c r="E181" s="20"/>
      <c r="F181" s="20"/>
      <c r="G181" s="33">
        <f>G2+G5+G8+G11+G14+G17+G20+G23+G26+G29+G32+G35+G38+G41+G44+G47+G50+G53+G56+G59+G62+G65+G68+G71+G74+G77+G80+G83+G86+G89+G92+G95+G98+G101+G104+G107+G111+G114+G117+G120+G123+G126+G129+G132+G135+G138+G141+G144+G147+G150+G153+G156+G159+G162+G165+G168+G171+G174+G177</f>
        <v>26228673.140000001</v>
      </c>
    </row>
    <row r="182" spans="1:8" x14ac:dyDescent="0.25">
      <c r="E182" s="21"/>
      <c r="F182" s="21"/>
    </row>
    <row r="184" spans="1:8" x14ac:dyDescent="0.25">
      <c r="B184" s="54"/>
    </row>
  </sheetData>
  <pageMargins left="0.7" right="0.7" top="0.78740157499999996" bottom="0.78740157499999996" header="0.3" footer="0.3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Aktienrückkauf 2019</vt:lpstr>
    </vt:vector>
  </TitlesOfParts>
  <Company>Wienerberger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Elian</dc:creator>
  <cp:lastModifiedBy>Daniel Merl</cp:lastModifiedBy>
  <cp:lastPrinted>2019-11-04T12:31:19Z</cp:lastPrinted>
  <dcterms:created xsi:type="dcterms:W3CDTF">2019-09-17T11:46:55Z</dcterms:created>
  <dcterms:modified xsi:type="dcterms:W3CDTF">2019-12-02T10:38:19Z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