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Investor_Relations\03_Aktie\Rückkauf 2020\"/>
    </mc:Choice>
  </mc:AlternateContent>
  <xr:revisionPtr revIDLastSave="0" documentId="13_ncr:1_{C75CF03A-4146-4AD0-A9F8-9A0D77533BD2}" xr6:coauthVersionLast="41" xr6:coauthVersionMax="44" xr10:uidLastSave="{00000000-0000-0000-0000-000000000000}"/>
  <bookViews>
    <workbookView xWindow="1080" yWindow="1080" windowWidth="21600" windowHeight="11280" xr2:uid="{00000000-000D-0000-FFFF-FFFF00000000}"/>
  </bookViews>
  <sheets>
    <sheet name="Aktienrückkauf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0" i="1" l="1"/>
  <c r="D210" i="1" s="1"/>
  <c r="C210" i="1"/>
  <c r="B210" i="1"/>
  <c r="G208" i="1"/>
  <c r="C208" i="1"/>
  <c r="G207" i="1"/>
  <c r="C207" i="1"/>
  <c r="G206" i="1"/>
  <c r="C206" i="1"/>
  <c r="G205" i="1" l="1"/>
  <c r="C205" i="1"/>
  <c r="G204" i="1"/>
  <c r="C204" i="1"/>
  <c r="G203" i="1"/>
  <c r="C203" i="1"/>
  <c r="G202" i="1" l="1"/>
  <c r="G201" i="1"/>
  <c r="G199" i="1"/>
  <c r="G198" i="1"/>
  <c r="G196" i="1"/>
  <c r="G195" i="1"/>
  <c r="G193" i="1"/>
  <c r="G192" i="1"/>
  <c r="G190" i="1"/>
  <c r="G189" i="1"/>
  <c r="C202" i="1" l="1"/>
  <c r="C201" i="1"/>
  <c r="G200" i="1"/>
  <c r="C200" i="1"/>
  <c r="G194" i="1"/>
  <c r="G197" i="1"/>
  <c r="G2" i="1"/>
  <c r="G5" i="1"/>
  <c r="G8" i="1"/>
  <c r="G11" i="1"/>
  <c r="G14" i="1"/>
  <c r="G17" i="1"/>
  <c r="G20" i="1"/>
  <c r="G23" i="1"/>
  <c r="G26" i="1"/>
  <c r="G29" i="1"/>
  <c r="G32" i="1"/>
  <c r="G35" i="1"/>
  <c r="G38" i="1"/>
  <c r="G41" i="1"/>
  <c r="G44" i="1"/>
  <c r="G47" i="1"/>
  <c r="G50" i="1"/>
  <c r="G53" i="1"/>
  <c r="G56" i="1"/>
  <c r="G59" i="1"/>
  <c r="G62" i="1"/>
  <c r="G65" i="1"/>
  <c r="G68" i="1"/>
  <c r="G71" i="1"/>
  <c r="G74" i="1"/>
  <c r="G77" i="1"/>
  <c r="G80" i="1"/>
  <c r="G83" i="1"/>
  <c r="G86" i="1"/>
  <c r="G89" i="1"/>
  <c r="G92" i="1"/>
  <c r="G95" i="1"/>
  <c r="G98" i="1"/>
  <c r="G101" i="1"/>
  <c r="G104" i="1"/>
  <c r="G107" i="1"/>
  <c r="G110" i="1"/>
  <c r="G113" i="1"/>
  <c r="G116" i="1"/>
  <c r="G119" i="1"/>
  <c r="G122" i="1"/>
  <c r="G125" i="1"/>
  <c r="G128" i="1"/>
  <c r="G131" i="1"/>
  <c r="G134" i="1"/>
  <c r="G137" i="1"/>
  <c r="G140" i="1"/>
  <c r="G143" i="1"/>
  <c r="G146" i="1"/>
  <c r="G149" i="1"/>
  <c r="G152" i="1"/>
  <c r="G155" i="1"/>
  <c r="G158" i="1"/>
  <c r="G161" i="1"/>
  <c r="G164" i="1"/>
  <c r="G167" i="1"/>
  <c r="G170" i="1"/>
  <c r="G173" i="1"/>
  <c r="G176" i="1"/>
  <c r="G179" i="1"/>
  <c r="G182" i="1"/>
  <c r="G185" i="1"/>
  <c r="G188" i="1"/>
  <c r="G191" i="1"/>
  <c r="C2" i="1"/>
  <c r="C5" i="1"/>
  <c r="C8" i="1"/>
  <c r="C11" i="1"/>
  <c r="C14" i="1"/>
  <c r="C17" i="1"/>
  <c r="C20" i="1"/>
  <c r="C23" i="1"/>
  <c r="C26" i="1"/>
  <c r="C29" i="1"/>
  <c r="C32" i="1"/>
  <c r="C35" i="1"/>
  <c r="C38" i="1"/>
  <c r="C41" i="1"/>
  <c r="C44" i="1"/>
  <c r="C47" i="1"/>
  <c r="C50" i="1"/>
  <c r="C53" i="1"/>
  <c r="C56" i="1"/>
  <c r="C59" i="1"/>
  <c r="C62" i="1"/>
  <c r="C65" i="1"/>
  <c r="C68" i="1"/>
  <c r="C71" i="1"/>
  <c r="C74" i="1"/>
  <c r="C77" i="1"/>
  <c r="C80" i="1"/>
  <c r="C83" i="1"/>
  <c r="C86" i="1"/>
  <c r="C89" i="1"/>
  <c r="C92" i="1"/>
  <c r="C95" i="1"/>
  <c r="C98" i="1"/>
  <c r="C101" i="1"/>
  <c r="C104" i="1"/>
  <c r="C107" i="1"/>
  <c r="C110" i="1"/>
  <c r="C113" i="1"/>
  <c r="C116" i="1"/>
  <c r="C119" i="1"/>
  <c r="C122" i="1"/>
  <c r="C125" i="1"/>
  <c r="C128" i="1"/>
  <c r="C131" i="1"/>
  <c r="C134" i="1"/>
  <c r="C137" i="1"/>
  <c r="C140" i="1"/>
  <c r="C143" i="1"/>
  <c r="C146" i="1"/>
  <c r="C149" i="1"/>
  <c r="C152" i="1"/>
  <c r="C155" i="1"/>
  <c r="C158" i="1"/>
  <c r="C161" i="1"/>
  <c r="C164" i="1"/>
  <c r="C167" i="1"/>
  <c r="C170" i="1"/>
  <c r="C173" i="1"/>
  <c r="C176" i="1"/>
  <c r="C179" i="1"/>
  <c r="C182" i="1"/>
  <c r="C185" i="1"/>
  <c r="C188" i="1"/>
  <c r="C191" i="1"/>
  <c r="C194" i="1"/>
  <c r="C197" i="1"/>
  <c r="C199" i="1"/>
  <c r="C198" i="1"/>
  <c r="C196" i="1"/>
  <c r="C195" i="1"/>
  <c r="C193" i="1"/>
  <c r="C192" i="1"/>
  <c r="C190" i="1"/>
  <c r="C189" i="1"/>
  <c r="G187" i="1"/>
  <c r="C187" i="1"/>
  <c r="G186" i="1"/>
  <c r="C186" i="1"/>
  <c r="G184" i="1"/>
  <c r="C184" i="1"/>
  <c r="G183" i="1"/>
  <c r="C183" i="1"/>
  <c r="G181" i="1"/>
  <c r="C181" i="1"/>
  <c r="G180" i="1"/>
  <c r="C180" i="1"/>
  <c r="G178" i="1"/>
  <c r="C178" i="1"/>
  <c r="G177" i="1"/>
  <c r="C177" i="1"/>
  <c r="G175" i="1"/>
  <c r="C175" i="1"/>
  <c r="G174" i="1"/>
  <c r="C174" i="1"/>
  <c r="G160" i="1"/>
  <c r="G159" i="1"/>
  <c r="G172" i="1"/>
  <c r="C172" i="1"/>
  <c r="G171" i="1"/>
  <c r="C171" i="1"/>
  <c r="G169" i="1"/>
  <c r="C169" i="1"/>
  <c r="G168" i="1"/>
  <c r="C168" i="1"/>
  <c r="G166" i="1"/>
  <c r="C166" i="1"/>
  <c r="G165" i="1"/>
  <c r="C165" i="1"/>
  <c r="G163" i="1"/>
  <c r="C163" i="1"/>
  <c r="G162" i="1"/>
  <c r="C162" i="1"/>
  <c r="C160" i="1"/>
  <c r="C159" i="1"/>
  <c r="G157" i="1"/>
  <c r="G156" i="1"/>
  <c r="G147" i="1"/>
  <c r="C157" i="1"/>
  <c r="C156" i="1"/>
  <c r="G154" i="1"/>
  <c r="C154" i="1"/>
  <c r="G153" i="1"/>
  <c r="C153" i="1"/>
  <c r="G151" i="1"/>
  <c r="C151" i="1"/>
  <c r="G150" i="1"/>
  <c r="C150" i="1"/>
  <c r="G148" i="1"/>
  <c r="C148" i="1"/>
  <c r="C147" i="1"/>
  <c r="G145" i="1"/>
  <c r="C145" i="1"/>
  <c r="G144" i="1"/>
  <c r="C144" i="1"/>
  <c r="C141" i="1"/>
  <c r="G141" i="1"/>
  <c r="C142" i="1"/>
  <c r="G142" i="1"/>
  <c r="G139" i="1"/>
  <c r="C139" i="1"/>
  <c r="G138" i="1"/>
  <c r="C138" i="1"/>
  <c r="G136" i="1"/>
  <c r="C136" i="1"/>
  <c r="G135" i="1"/>
  <c r="C135" i="1"/>
  <c r="G133" i="1"/>
  <c r="C133" i="1"/>
  <c r="G132" i="1"/>
  <c r="C132" i="1"/>
  <c r="G130" i="1"/>
  <c r="C130" i="1"/>
  <c r="G129" i="1"/>
  <c r="C129" i="1"/>
  <c r="G127" i="1"/>
  <c r="C127" i="1"/>
  <c r="G126" i="1"/>
  <c r="C126" i="1"/>
  <c r="G124" i="1"/>
  <c r="C124" i="1"/>
  <c r="G123" i="1"/>
  <c r="C123" i="1"/>
  <c r="G121" i="1"/>
  <c r="C121" i="1"/>
  <c r="G120" i="1"/>
  <c r="C120" i="1"/>
  <c r="G118" i="1"/>
  <c r="C118" i="1"/>
  <c r="G117" i="1"/>
  <c r="C117" i="1"/>
  <c r="G115" i="1"/>
  <c r="C115" i="1"/>
  <c r="G114" i="1"/>
  <c r="C114" i="1"/>
  <c r="G112" i="1"/>
  <c r="C112" i="1"/>
  <c r="G111" i="1"/>
  <c r="C111" i="1"/>
  <c r="G109" i="1"/>
  <c r="C109" i="1"/>
  <c r="G108" i="1"/>
  <c r="C108" i="1"/>
  <c r="G106" i="1"/>
  <c r="C106" i="1"/>
  <c r="G105" i="1"/>
  <c r="C105" i="1"/>
  <c r="G103" i="1"/>
  <c r="C103" i="1"/>
  <c r="G102" i="1"/>
  <c r="C102" i="1"/>
  <c r="G87" i="1"/>
  <c r="G88" i="1"/>
  <c r="G100" i="1"/>
  <c r="C100" i="1"/>
  <c r="G99" i="1"/>
  <c r="C99" i="1"/>
  <c r="G97" i="1"/>
  <c r="C97" i="1"/>
  <c r="G96" i="1"/>
  <c r="C96" i="1"/>
  <c r="G94" i="1"/>
  <c r="C94" i="1"/>
  <c r="G93" i="1"/>
  <c r="C93" i="1"/>
  <c r="G91" i="1"/>
  <c r="C91" i="1"/>
  <c r="G90" i="1"/>
  <c r="C90" i="1"/>
  <c r="C88" i="1"/>
  <c r="C87" i="1"/>
  <c r="G85" i="1"/>
  <c r="C85" i="1"/>
  <c r="G84" i="1"/>
  <c r="C84" i="1"/>
  <c r="G82" i="1"/>
  <c r="C82" i="1"/>
  <c r="G81" i="1"/>
  <c r="C81" i="1"/>
  <c r="G79" i="1"/>
  <c r="C79" i="1"/>
  <c r="G78" i="1"/>
  <c r="C78" i="1"/>
  <c r="G76" i="1"/>
  <c r="C76" i="1"/>
  <c r="G75" i="1"/>
  <c r="C75" i="1"/>
  <c r="G73" i="1"/>
  <c r="C73" i="1"/>
  <c r="G72" i="1"/>
  <c r="C72" i="1"/>
  <c r="G70" i="1"/>
  <c r="C70" i="1"/>
  <c r="G69" i="1"/>
  <c r="C69" i="1"/>
  <c r="G67" i="1"/>
  <c r="C67" i="1"/>
  <c r="G66" i="1"/>
  <c r="C66" i="1"/>
  <c r="G64" i="1"/>
  <c r="C64" i="1"/>
  <c r="G63" i="1"/>
  <c r="C63" i="1"/>
  <c r="G61" i="1"/>
  <c r="C61" i="1"/>
  <c r="G60" i="1"/>
  <c r="C60" i="1"/>
  <c r="G58" i="1"/>
  <c r="C58" i="1"/>
  <c r="G57" i="1"/>
  <c r="C57" i="1"/>
  <c r="G55" i="1"/>
  <c r="C55" i="1"/>
  <c r="G54" i="1"/>
  <c r="C54" i="1"/>
  <c r="G52" i="1"/>
  <c r="C52" i="1"/>
  <c r="G51" i="1"/>
  <c r="C51" i="1"/>
  <c r="G49" i="1"/>
  <c r="C49" i="1"/>
  <c r="G48" i="1"/>
  <c r="C48" i="1"/>
  <c r="G46" i="1"/>
  <c r="C46" i="1"/>
  <c r="G45" i="1"/>
  <c r="C45" i="1"/>
  <c r="G43" i="1"/>
  <c r="C43" i="1"/>
  <c r="G42" i="1"/>
  <c r="C42" i="1"/>
  <c r="C34" i="1"/>
  <c r="G40" i="1"/>
  <c r="C40" i="1"/>
  <c r="G39" i="1"/>
  <c r="C39" i="1"/>
  <c r="G37" i="1"/>
  <c r="C37" i="1"/>
  <c r="G36" i="1"/>
  <c r="C36" i="1"/>
  <c r="C33" i="1"/>
  <c r="C31" i="1"/>
  <c r="C30" i="1"/>
  <c r="C28" i="1"/>
  <c r="C27" i="1"/>
  <c r="C25" i="1"/>
  <c r="C24" i="1"/>
  <c r="C22" i="1"/>
  <c r="C21" i="1"/>
  <c r="C19" i="1"/>
  <c r="C18" i="1"/>
  <c r="C16" i="1"/>
  <c r="C15" i="1"/>
  <c r="C13" i="1"/>
  <c r="C12" i="1"/>
  <c r="C10" i="1"/>
  <c r="C9" i="1"/>
  <c r="C7" i="1"/>
  <c r="C6" i="1"/>
  <c r="C4" i="1"/>
  <c r="C3" i="1"/>
  <c r="M6" i="1"/>
  <c r="M8" i="1" s="1"/>
  <c r="G34" i="1"/>
  <c r="G33" i="1"/>
  <c r="G31" i="1"/>
  <c r="G30" i="1"/>
  <c r="G28" i="1"/>
  <c r="G27" i="1"/>
  <c r="G25" i="1"/>
  <c r="G24" i="1"/>
  <c r="G22" i="1"/>
  <c r="G21" i="1"/>
  <c r="G19" i="1"/>
  <c r="G18" i="1"/>
  <c r="G16" i="1"/>
  <c r="G15" i="1"/>
  <c r="G13" i="1"/>
  <c r="G12" i="1"/>
  <c r="G10" i="1"/>
  <c r="G9" i="1"/>
  <c r="G7" i="1"/>
  <c r="G6" i="1"/>
  <c r="G3" i="1"/>
  <c r="G4" i="1"/>
  <c r="M7" i="1" l="1"/>
</calcChain>
</file>

<file path=xl/sharedStrings.xml><?xml version="1.0" encoding="utf-8"?>
<sst xmlns="http://schemas.openxmlformats.org/spreadsheetml/2006/main" count="151" uniqueCount="15">
  <si>
    <t>Anteil am 
Gesamtkapital</t>
  </si>
  <si>
    <t>Gew. Durchschnittspreis 
je Aktie (€)</t>
  </si>
  <si>
    <t>Bezahlter Höchstkurs je Aktie (€)</t>
  </si>
  <si>
    <t>Bezahlter Tiefstkurs je Aktie (€)</t>
  </si>
  <si>
    <t>Wert (€)</t>
  </si>
  <si>
    <t>Rückgekaufte Aktien</t>
  </si>
  <si>
    <t>davon über Wiener Börse</t>
  </si>
  <si>
    <t>davon über MTF</t>
  </si>
  <si>
    <t>Gesamtstatistik</t>
  </si>
  <si>
    <t>Gesamtkapital:</t>
  </si>
  <si>
    <t xml:space="preserve">Gesamt zurückzukaufen: </t>
  </si>
  <si>
    <t>Bisher zurückgekauft:</t>
  </si>
  <si>
    <t>Bisher zurückgekauft in %:</t>
  </si>
  <si>
    <t>Noch zurückzukaufen: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</si>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</sst>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AF0917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AF0917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0" borderId="1" xfId="0" applyFont="1" applyBorder="1"/>
    <xf numFmtId="49" fontId="3" fillId="0" borderId="1" xfId="0" quotePrefix="1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4" fillId="0" borderId="0" xfId="0" applyFont="1"/>
    <xf numFmtId="0" fontId="4" fillId="0" borderId="2" xfId="0" applyFont="1" applyBorder="1"/>
    <xf numFmtId="3" fontId="4" fillId="0" borderId="0" xfId="0" applyNumberFormat="1" applyFont="1"/>
    <xf numFmtId="3" fontId="4" fillId="0" borderId="2" xfId="0" applyNumberFormat="1" applyFont="1" applyBorder="1"/>
    <xf numFmtId="3" fontId="4" fillId="0" borderId="0" xfId="0" applyNumberFormat="1" applyFont="1" applyBorder="1"/>
    <xf numFmtId="4" fontId="6" fillId="0" borderId="0" xfId="2" applyNumberFormat="1" applyFont="1"/>
    <xf numFmtId="4" fontId="5" fillId="0" borderId="0" xfId="2" applyNumberFormat="1"/>
    <xf numFmtId="0" fontId="5" fillId="0" borderId="0" xfId="2"/>
    <xf numFmtId="3" fontId="5" fillId="0" borderId="0" xfId="2" applyNumberFormat="1"/>
    <xf numFmtId="10" fontId="5" fillId="0" borderId="0" xfId="1" applyNumberFormat="1" applyFont="1"/>
    <xf numFmtId="14" fontId="2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0" fillId="0" borderId="2" xfId="0" applyNumberFormat="1" applyBorder="1"/>
    <xf numFmtId="0" fontId="2" fillId="0" borderId="0" xfId="0" applyFont="1" applyFill="1" applyBorder="1"/>
    <xf numFmtId="0" fontId="0" fillId="0" borderId="0" xfId="0" applyFill="1"/>
    <xf numFmtId="4" fontId="3" fillId="0" borderId="1" xfId="0" applyNumberFormat="1" applyFont="1" applyFill="1" applyBorder="1" applyAlignment="1"/>
    <xf numFmtId="3" fontId="2" fillId="0" borderId="0" xfId="0" applyNumberFormat="1" applyFont="1" applyFill="1"/>
    <xf numFmtId="3" fontId="0" fillId="0" borderId="2" xfId="0" applyNumberFormat="1" applyFill="1" applyBorder="1"/>
    <xf numFmtId="3" fontId="0" fillId="0" borderId="0" xfId="0" applyNumberFormat="1" applyFill="1" applyBorder="1"/>
    <xf numFmtId="164" fontId="0" fillId="0" borderId="0" xfId="0" applyNumberFormat="1" applyFont="1" applyBorder="1"/>
    <xf numFmtId="3" fontId="0" fillId="0" borderId="0" xfId="0" applyNumberFormat="1" applyFont="1" applyFill="1" applyBorder="1"/>
    <xf numFmtId="3" fontId="0" fillId="0" borderId="0" xfId="0" applyNumberFormat="1"/>
    <xf numFmtId="0" fontId="4" fillId="0" borderId="0" xfId="0" applyFont="1" applyBorder="1"/>
    <xf numFmtId="165" fontId="0" fillId="0" borderId="0" xfId="0" applyNumberFormat="1"/>
    <xf numFmtId="10" fontId="2" fillId="0" borderId="0" xfId="0" applyNumberFormat="1" applyFont="1"/>
    <xf numFmtId="10" fontId="0" fillId="0" borderId="0" xfId="0" applyNumberFormat="1" applyFont="1" applyBorder="1"/>
    <xf numFmtId="164" fontId="0" fillId="0" borderId="2" xfId="0" applyNumberFormat="1" applyFont="1" applyBorder="1"/>
    <xf numFmtId="166" fontId="0" fillId="0" borderId="0" xfId="1" applyNumberFormat="1" applyFont="1"/>
    <xf numFmtId="10" fontId="0" fillId="0" borderId="0" xfId="1" applyNumberFormat="1" applyFont="1"/>
    <xf numFmtId="10" fontId="2" fillId="0" borderId="0" xfId="1" applyNumberFormat="1" applyFont="1"/>
    <xf numFmtId="10" fontId="2" fillId="0" borderId="2" xfId="1" applyNumberFormat="1" applyFont="1" applyBorder="1"/>
    <xf numFmtId="0" fontId="2" fillId="0" borderId="0" xfId="0" applyFont="1"/>
    <xf numFmtId="0" fontId="0" fillId="0" borderId="2" xfId="0" applyBorder="1"/>
    <xf numFmtId="164" fontId="0" fillId="0" borderId="0" xfId="0" applyNumberFormat="1" applyFill="1" applyBorder="1"/>
    <xf numFmtId="164" fontId="0" fillId="0" borderId="0" xfId="0" applyNumberFormat="1" applyFill="1"/>
    <xf numFmtId="164" fontId="0" fillId="0" borderId="0" xfId="0" applyNumberFormat="1" applyBorder="1"/>
    <xf numFmtId="164" fontId="2" fillId="0" borderId="0" xfId="0" applyNumberFormat="1" applyFont="1" applyBorder="1"/>
  </cellXfs>
  <cellStyles count="3">
    <cellStyle name="Normal" xfId="0" builtinId="0"/>
    <cellStyle name="Percent" xfId="1" builtinId="5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4"/>
  <sheetViews>
    <sheetView tabSelected="1" zoomScaleNormal="100" workbookViewId="0">
      <pane ySplit="1" topLeftCell="A179" activePane="bottomLeft" state="frozen"/>
      <selection pane="bottomLeft" activeCell="E198" sqref="E198"/>
    </sheetView>
  </sheetViews>
  <sheetFormatPr defaultColWidth="11.42578125" defaultRowHeight="15" x14ac:dyDescent="0.25"/>
  <cols>
    <col min="1" max="1" width="25.5703125" customWidth="1"/>
    <col min="2" max="2" width="15.140625" customWidth="1"/>
    <col min="3" max="3" width="13.85546875" customWidth="1"/>
    <col min="4" max="4" width="16.85546875" style="20" customWidth="1"/>
    <col min="7" max="7" width="11.7109375" style="20" bestFit="1" customWidth="1"/>
    <col min="8" max="8" width="12" bestFit="1" customWidth="1"/>
    <col min="13" max="13" width="13" customWidth="1"/>
  </cols>
  <sheetData>
    <row r="1" spans="1:14" ht="37.5" thickBot="1" x14ac:dyDescent="0.3">
      <c r="A1" s="1"/>
      <c r="B1" s="2" t="s">
        <v>5</v>
      </c>
      <c r="C1" s="2" t="s">
        <v>0</v>
      </c>
      <c r="D1" s="3" t="s">
        <v>1</v>
      </c>
      <c r="E1" s="3" t="s">
        <v>2</v>
      </c>
      <c r="F1" s="3" t="s">
        <v>3</v>
      </c>
      <c r="G1" s="21" t="s">
        <v>4</v>
      </c>
    </row>
    <row r="2" spans="1:14" x14ac:dyDescent="0.25">
      <c r="A2" s="14">
        <v>43910</v>
      </c>
      <c r="B2" s="15">
        <v>25885</v>
      </c>
      <c r="C2" s="35">
        <f t="shared" ref="C2:C34" si="0">B2/$M$4</f>
        <v>2.2471962396215952E-4</v>
      </c>
      <c r="D2" s="37">
        <v>13.266400000000001</v>
      </c>
      <c r="E2" s="16"/>
      <c r="F2" s="16"/>
      <c r="G2" s="22">
        <f>D2*B2</f>
        <v>343400.76400000002</v>
      </c>
      <c r="H2" s="29"/>
    </row>
    <row r="3" spans="1:14" x14ac:dyDescent="0.25">
      <c r="A3" s="4" t="s">
        <v>6</v>
      </c>
      <c r="B3" s="6">
        <v>22862</v>
      </c>
      <c r="C3" s="35">
        <f t="shared" si="0"/>
        <v>1.9847556666111228E-4</v>
      </c>
      <c r="D3">
        <v>13.2475</v>
      </c>
      <c r="E3" s="17">
        <v>13.8</v>
      </c>
      <c r="F3" s="17">
        <v>12.6</v>
      </c>
      <c r="G3" s="24">
        <f>B3*D3</f>
        <v>302864.34500000003</v>
      </c>
      <c r="H3" s="29"/>
      <c r="J3" s="9" t="s">
        <v>8</v>
      </c>
      <c r="K3" s="9"/>
      <c r="L3" s="9"/>
      <c r="M3" s="10"/>
    </row>
    <row r="4" spans="1:14" x14ac:dyDescent="0.25">
      <c r="A4" s="5" t="s">
        <v>7</v>
      </c>
      <c r="B4" s="7">
        <v>3023</v>
      </c>
      <c r="C4" s="36">
        <f t="shared" si="0"/>
        <v>2.6244057301047257E-5</v>
      </c>
      <c r="D4" s="38">
        <v>13.409599999999999</v>
      </c>
      <c r="E4" s="18">
        <v>13.83</v>
      </c>
      <c r="F4" s="18">
        <v>13.15</v>
      </c>
      <c r="G4" s="23">
        <f>B4*D4</f>
        <v>40537.220799999996</v>
      </c>
      <c r="H4" s="29"/>
      <c r="J4" s="10" t="s">
        <v>9</v>
      </c>
      <c r="K4" s="10"/>
      <c r="L4" s="10"/>
      <c r="M4" s="12">
        <v>115187982</v>
      </c>
    </row>
    <row r="5" spans="1:14" x14ac:dyDescent="0.25">
      <c r="A5" s="14">
        <v>43913</v>
      </c>
      <c r="B5" s="15">
        <v>16550</v>
      </c>
      <c r="C5" s="35">
        <f t="shared" si="0"/>
        <v>1.4367818337159515E-4</v>
      </c>
      <c r="D5" s="37">
        <v>13.624599999999999</v>
      </c>
      <c r="E5" s="16"/>
      <c r="F5" s="16"/>
      <c r="G5" s="22">
        <f>D5*B5</f>
        <v>225487.12999999998</v>
      </c>
      <c r="H5" s="29"/>
      <c r="J5" s="11" t="s">
        <v>10</v>
      </c>
      <c r="K5" s="11"/>
      <c r="L5" s="11"/>
      <c r="M5" s="12">
        <v>1151879</v>
      </c>
      <c r="N5" s="33"/>
    </row>
    <row r="6" spans="1:14" x14ac:dyDescent="0.25">
      <c r="A6" s="4" t="s">
        <v>6</v>
      </c>
      <c r="B6" s="6">
        <v>15861</v>
      </c>
      <c r="C6" s="35">
        <f t="shared" si="0"/>
        <v>1.376966565834967E-4</v>
      </c>
      <c r="D6">
        <v>13.622199999999999</v>
      </c>
      <c r="E6" s="17">
        <v>14.5</v>
      </c>
      <c r="F6" s="17">
        <v>13.4</v>
      </c>
      <c r="G6" s="24">
        <f>B6*D6</f>
        <v>216061.71419999999</v>
      </c>
      <c r="H6" s="29"/>
      <c r="J6" s="10" t="s">
        <v>11</v>
      </c>
      <c r="K6" s="10"/>
      <c r="L6" s="10"/>
      <c r="M6" s="12">
        <f>B210</f>
        <v>1151879</v>
      </c>
    </row>
    <row r="7" spans="1:14" x14ac:dyDescent="0.25">
      <c r="A7" s="5" t="s">
        <v>7</v>
      </c>
      <c r="B7" s="7">
        <v>689</v>
      </c>
      <c r="C7" s="36">
        <f t="shared" si="0"/>
        <v>5.9815267880984316E-6</v>
      </c>
      <c r="D7" s="38">
        <v>13.679500000000001</v>
      </c>
      <c r="E7" s="18">
        <v>13.69</v>
      </c>
      <c r="F7" s="18">
        <v>13.67</v>
      </c>
      <c r="G7" s="23">
        <f>B7*D7</f>
        <v>9425.1755000000012</v>
      </c>
      <c r="H7" s="29"/>
      <c r="J7" s="10" t="s">
        <v>12</v>
      </c>
      <c r="K7" s="10"/>
      <c r="L7" s="10"/>
      <c r="M7" s="13">
        <f>(M6/M5)</f>
        <v>1</v>
      </c>
    </row>
    <row r="8" spans="1:14" x14ac:dyDescent="0.25">
      <c r="A8" s="14">
        <v>43914</v>
      </c>
      <c r="B8" s="15">
        <v>16560</v>
      </c>
      <c r="C8" s="35">
        <f t="shared" si="0"/>
        <v>1.4376499798390426E-4</v>
      </c>
      <c r="D8" s="37">
        <v>14.484299999999999</v>
      </c>
      <c r="E8" s="16"/>
      <c r="F8" s="16"/>
      <c r="G8" s="22">
        <f>D8*B8</f>
        <v>239860.008</v>
      </c>
      <c r="H8" s="29"/>
      <c r="J8" s="10" t="s">
        <v>13</v>
      </c>
      <c r="K8" s="10"/>
      <c r="L8" s="10"/>
      <c r="M8" s="12">
        <f>M5-M6</f>
        <v>0</v>
      </c>
    </row>
    <row r="9" spans="1:14" x14ac:dyDescent="0.25">
      <c r="A9" s="4" t="s">
        <v>6</v>
      </c>
      <c r="B9" s="6">
        <v>14078</v>
      </c>
      <c r="C9" s="35">
        <f t="shared" si="0"/>
        <v>1.2221761120878043E-4</v>
      </c>
      <c r="D9">
        <v>14.4696</v>
      </c>
      <c r="E9" s="17">
        <v>14.44</v>
      </c>
      <c r="F9" s="17">
        <v>13.66</v>
      </c>
      <c r="G9" s="24">
        <f>B9*D9</f>
        <v>203703.0288</v>
      </c>
      <c r="H9" s="29"/>
      <c r="J9" s="9"/>
      <c r="K9" s="9"/>
      <c r="L9" s="9"/>
      <c r="M9" s="10"/>
    </row>
    <row r="10" spans="1:14" x14ac:dyDescent="0.25">
      <c r="A10" s="5" t="s">
        <v>7</v>
      </c>
      <c r="B10" s="7">
        <v>2482</v>
      </c>
      <c r="C10" s="36">
        <f t="shared" si="0"/>
        <v>2.1547386775123816E-5</v>
      </c>
      <c r="D10" s="38">
        <v>14.568199999999999</v>
      </c>
      <c r="E10" s="18">
        <v>14.82</v>
      </c>
      <c r="F10" s="18">
        <v>14.7</v>
      </c>
      <c r="G10" s="23">
        <f>B10*D10</f>
        <v>36158.272399999994</v>
      </c>
      <c r="H10" s="29"/>
      <c r="J10" s="9"/>
      <c r="K10" s="9"/>
      <c r="L10" s="9"/>
      <c r="M10" s="10"/>
    </row>
    <row r="11" spans="1:14" x14ac:dyDescent="0.25">
      <c r="A11" s="14">
        <v>43915</v>
      </c>
      <c r="B11" s="15">
        <v>16560</v>
      </c>
      <c r="C11" s="35">
        <f t="shared" si="0"/>
        <v>1.4376499798390426E-4</v>
      </c>
      <c r="D11" s="37">
        <v>14.5509</v>
      </c>
      <c r="E11" s="16"/>
      <c r="F11" s="16"/>
      <c r="G11" s="22">
        <f>D11*B11</f>
        <v>240962.90400000001</v>
      </c>
      <c r="H11" s="29"/>
      <c r="J11" s="9"/>
      <c r="K11" s="9"/>
      <c r="L11" s="9"/>
      <c r="M11" s="10"/>
    </row>
    <row r="12" spans="1:14" x14ac:dyDescent="0.25">
      <c r="A12" s="4" t="s">
        <v>6</v>
      </c>
      <c r="B12" s="6">
        <v>16184</v>
      </c>
      <c r="C12" s="35">
        <f t="shared" si="0"/>
        <v>1.4050076856108131E-4</v>
      </c>
      <c r="D12">
        <v>14.5289</v>
      </c>
      <c r="E12" s="17">
        <v>15.5</v>
      </c>
      <c r="F12" s="17">
        <v>14.05</v>
      </c>
      <c r="G12" s="24">
        <f>B12*D12</f>
        <v>235135.7176</v>
      </c>
      <c r="H12" s="29"/>
      <c r="J12" s="9"/>
      <c r="K12" s="9"/>
      <c r="L12" s="9"/>
      <c r="M12" s="10"/>
    </row>
    <row r="13" spans="1:14" x14ac:dyDescent="0.25">
      <c r="A13" s="5" t="s">
        <v>7</v>
      </c>
      <c r="B13" s="7">
        <v>376</v>
      </c>
      <c r="C13" s="36">
        <f t="shared" si="0"/>
        <v>3.264229422822947E-6</v>
      </c>
      <c r="D13" s="18">
        <v>15.5</v>
      </c>
      <c r="E13" s="18">
        <v>15.5</v>
      </c>
      <c r="F13" s="18">
        <v>15.5</v>
      </c>
      <c r="G13" s="23">
        <f>B13*D13</f>
        <v>5828</v>
      </c>
      <c r="H13" s="29"/>
      <c r="J13" s="9"/>
      <c r="K13" s="9"/>
      <c r="L13" s="9"/>
      <c r="M13" s="10"/>
    </row>
    <row r="14" spans="1:14" x14ac:dyDescent="0.25">
      <c r="A14" s="14">
        <v>43916</v>
      </c>
      <c r="B14" s="15">
        <v>16560</v>
      </c>
      <c r="C14" s="35">
        <f t="shared" si="0"/>
        <v>1.4376499798390426E-4</v>
      </c>
      <c r="D14" s="37">
        <v>14.433400000000001</v>
      </c>
      <c r="E14" s="16"/>
      <c r="F14" s="16"/>
      <c r="G14" s="22">
        <f>D14*B14</f>
        <v>239017.10400000002</v>
      </c>
      <c r="H14" s="29"/>
      <c r="J14" s="9"/>
      <c r="K14" s="9"/>
      <c r="L14" s="9"/>
      <c r="M14" s="10"/>
    </row>
    <row r="15" spans="1:14" x14ac:dyDescent="0.25">
      <c r="A15" s="4" t="s">
        <v>6</v>
      </c>
      <c r="B15" s="6">
        <v>16162</v>
      </c>
      <c r="C15" s="35">
        <f t="shared" si="0"/>
        <v>1.4030977641400123E-4</v>
      </c>
      <c r="D15">
        <v>14.4231</v>
      </c>
      <c r="E15" s="17">
        <v>14.92</v>
      </c>
      <c r="F15" s="17">
        <v>14.1</v>
      </c>
      <c r="G15" s="24">
        <f>B15*D15</f>
        <v>233106.1422</v>
      </c>
      <c r="H15" s="29"/>
      <c r="J15" s="9"/>
      <c r="K15" s="9"/>
      <c r="L15" s="9"/>
      <c r="M15" s="10"/>
    </row>
    <row r="16" spans="1:14" x14ac:dyDescent="0.25">
      <c r="A16" s="5" t="s">
        <v>7</v>
      </c>
      <c r="B16" s="7">
        <v>398</v>
      </c>
      <c r="C16" s="36">
        <f t="shared" si="0"/>
        <v>3.4552215699030131E-6</v>
      </c>
      <c r="D16" s="18">
        <v>14.85</v>
      </c>
      <c r="E16" s="18">
        <v>14.85</v>
      </c>
      <c r="F16" s="18">
        <v>14.85</v>
      </c>
      <c r="G16" s="23">
        <f>B16*D16</f>
        <v>5910.3</v>
      </c>
      <c r="H16" s="29"/>
      <c r="J16" s="9"/>
      <c r="K16" s="9"/>
      <c r="L16" s="9"/>
      <c r="M16" s="10"/>
    </row>
    <row r="17" spans="1:13" x14ac:dyDescent="0.25">
      <c r="A17" s="14">
        <v>43917</v>
      </c>
      <c r="B17" s="15">
        <v>16560</v>
      </c>
      <c r="C17" s="35">
        <f t="shared" si="0"/>
        <v>1.4376499798390426E-4</v>
      </c>
      <c r="D17" s="37">
        <v>14.641</v>
      </c>
      <c r="E17" s="16"/>
      <c r="F17" s="16"/>
      <c r="G17" s="22">
        <f>D17*B17</f>
        <v>242454.96</v>
      </c>
      <c r="H17" s="29"/>
      <c r="J17" s="9"/>
      <c r="K17" s="9"/>
      <c r="L17" s="9"/>
      <c r="M17" s="10"/>
    </row>
    <row r="18" spans="1:13" x14ac:dyDescent="0.25">
      <c r="A18" s="4" t="s">
        <v>6</v>
      </c>
      <c r="B18" s="6">
        <v>16083</v>
      </c>
      <c r="C18" s="35">
        <f t="shared" si="0"/>
        <v>1.396239409767592E-4</v>
      </c>
      <c r="D18">
        <v>14.638999999999999</v>
      </c>
      <c r="E18" s="17">
        <v>15</v>
      </c>
      <c r="F18" s="17">
        <v>14.48</v>
      </c>
      <c r="G18" s="24">
        <f>B18*D18</f>
        <v>235439.03699999998</v>
      </c>
      <c r="H18" s="29"/>
      <c r="J18" s="9"/>
      <c r="K18" s="9"/>
      <c r="L18" s="9"/>
      <c r="M18" s="10"/>
    </row>
    <row r="19" spans="1:13" x14ac:dyDescent="0.25">
      <c r="A19" s="5" t="s">
        <v>7</v>
      </c>
      <c r="B19" s="7">
        <v>477</v>
      </c>
      <c r="C19" s="36">
        <f t="shared" si="0"/>
        <v>4.1410570071450684E-6</v>
      </c>
      <c r="D19" s="38">
        <v>14.7102</v>
      </c>
      <c r="E19" s="18">
        <v>14.72</v>
      </c>
      <c r="F19" s="18">
        <v>14.63</v>
      </c>
      <c r="G19" s="23">
        <f>B19*D19</f>
        <v>7016.7654000000002</v>
      </c>
      <c r="H19" s="29"/>
      <c r="J19" s="9"/>
      <c r="K19" s="9"/>
      <c r="L19" s="9"/>
      <c r="M19" s="10"/>
    </row>
    <row r="20" spans="1:13" x14ac:dyDescent="0.25">
      <c r="A20" s="14">
        <v>43920</v>
      </c>
      <c r="B20" s="15">
        <v>23000</v>
      </c>
      <c r="C20" s="35">
        <f t="shared" si="0"/>
        <v>1.9967360831097813E-4</v>
      </c>
      <c r="D20" s="37">
        <v>14.350899999999999</v>
      </c>
      <c r="E20" s="16"/>
      <c r="F20" s="16"/>
      <c r="G20" s="22">
        <f>D20*B20</f>
        <v>330070.7</v>
      </c>
      <c r="H20" s="29"/>
      <c r="J20" s="9"/>
      <c r="K20" s="9"/>
      <c r="L20" s="9"/>
      <c r="M20" s="10"/>
    </row>
    <row r="21" spans="1:13" x14ac:dyDescent="0.25">
      <c r="A21" s="4" t="s">
        <v>6</v>
      </c>
      <c r="B21" s="6">
        <v>11607</v>
      </c>
      <c r="C21" s="35">
        <f t="shared" si="0"/>
        <v>1.0076572050719666E-4</v>
      </c>
      <c r="D21">
        <v>14.339499999999999</v>
      </c>
      <c r="E21" s="17">
        <v>14.68</v>
      </c>
      <c r="F21" s="17">
        <v>14.12</v>
      </c>
      <c r="G21" s="24">
        <f>B21*D21</f>
        <v>166438.5765</v>
      </c>
      <c r="H21" s="29"/>
      <c r="J21" s="9"/>
      <c r="K21" s="9"/>
      <c r="L21" s="9"/>
      <c r="M21" s="10"/>
    </row>
    <row r="22" spans="1:13" x14ac:dyDescent="0.25">
      <c r="A22" s="5" t="s">
        <v>7</v>
      </c>
      <c r="B22" s="7">
        <v>11393</v>
      </c>
      <c r="C22" s="36">
        <f t="shared" si="0"/>
        <v>9.890788780378148E-5</v>
      </c>
      <c r="D22" s="38">
        <v>14.362399999999999</v>
      </c>
      <c r="E22" s="18">
        <v>14.49</v>
      </c>
      <c r="F22" s="18">
        <v>14.05</v>
      </c>
      <c r="G22" s="23">
        <f>B22*D22</f>
        <v>163630.82319999998</v>
      </c>
      <c r="H22" s="29"/>
      <c r="J22" s="9"/>
      <c r="K22" s="9"/>
      <c r="L22" s="9"/>
      <c r="M22" s="10"/>
    </row>
    <row r="23" spans="1:13" x14ac:dyDescent="0.25">
      <c r="A23" s="14">
        <v>43921</v>
      </c>
      <c r="B23" s="15">
        <v>16500</v>
      </c>
      <c r="C23" s="35">
        <f t="shared" si="0"/>
        <v>1.4324411031004953E-4</v>
      </c>
      <c r="D23" s="37">
        <v>14.617699999999999</v>
      </c>
      <c r="E23" s="16"/>
      <c r="F23" s="16"/>
      <c r="G23" s="22">
        <f>D23*B23</f>
        <v>241192.05</v>
      </c>
      <c r="H23" s="29"/>
      <c r="J23" s="9"/>
      <c r="K23" s="9"/>
      <c r="L23" s="9"/>
      <c r="M23" s="10"/>
    </row>
    <row r="24" spans="1:13" x14ac:dyDescent="0.25">
      <c r="A24" s="4" t="s">
        <v>6</v>
      </c>
      <c r="B24" s="6">
        <v>13766</v>
      </c>
      <c r="C24" s="35">
        <f t="shared" si="0"/>
        <v>1.1950899530473587E-4</v>
      </c>
      <c r="D24">
        <v>14.594200000000001</v>
      </c>
      <c r="E24" s="17">
        <v>14.99</v>
      </c>
      <c r="F24" s="17">
        <v>14.28</v>
      </c>
      <c r="G24" s="24">
        <f>B24*D24</f>
        <v>200903.75720000002</v>
      </c>
      <c r="H24" s="29"/>
      <c r="J24" s="9"/>
      <c r="K24" s="9"/>
      <c r="L24" s="9"/>
      <c r="M24" s="10"/>
    </row>
    <row r="25" spans="1:13" x14ac:dyDescent="0.25">
      <c r="A25" s="5" t="s">
        <v>7</v>
      </c>
      <c r="B25" s="7">
        <v>2734</v>
      </c>
      <c r="C25" s="36">
        <f t="shared" si="0"/>
        <v>2.3735115005313661E-5</v>
      </c>
      <c r="D25" s="38">
        <v>14.7362</v>
      </c>
      <c r="E25" s="18">
        <v>14.99</v>
      </c>
      <c r="F25" s="32">
        <v>14.42</v>
      </c>
      <c r="G25" s="23">
        <f>B25*D25</f>
        <v>40288.770799999998</v>
      </c>
      <c r="H25" s="29"/>
      <c r="J25" s="9"/>
      <c r="K25" s="9"/>
      <c r="L25" s="9"/>
      <c r="M25" s="10"/>
    </row>
    <row r="26" spans="1:13" x14ac:dyDescent="0.25">
      <c r="A26" s="14">
        <v>43922</v>
      </c>
      <c r="B26" s="15">
        <v>32700</v>
      </c>
      <c r="C26" s="35">
        <f t="shared" si="0"/>
        <v>2.8388378225082544E-4</v>
      </c>
      <c r="D26" s="37">
        <v>14.2864</v>
      </c>
      <c r="E26" s="16"/>
      <c r="F26" s="16"/>
      <c r="G26" s="22">
        <f>D26*B26</f>
        <v>467165.28</v>
      </c>
      <c r="H26" s="29"/>
      <c r="J26" s="9"/>
      <c r="K26" s="9"/>
      <c r="L26" s="9"/>
      <c r="M26" s="10"/>
    </row>
    <row r="27" spans="1:13" x14ac:dyDescent="0.25">
      <c r="A27" s="4" t="s">
        <v>6</v>
      </c>
      <c r="B27" s="6">
        <v>23937</v>
      </c>
      <c r="C27" s="35">
        <f t="shared" si="0"/>
        <v>2.0780813748434276E-4</v>
      </c>
      <c r="D27">
        <v>14.2859</v>
      </c>
      <c r="E27" s="17">
        <v>14.44</v>
      </c>
      <c r="F27" s="17">
        <v>14.03</v>
      </c>
      <c r="G27" s="24">
        <f>B27*D27</f>
        <v>341961.5883</v>
      </c>
      <c r="H27" s="29"/>
      <c r="J27" s="9"/>
      <c r="K27" s="9"/>
      <c r="L27" s="9"/>
      <c r="M27" s="10"/>
    </row>
    <row r="28" spans="1:13" x14ac:dyDescent="0.25">
      <c r="A28" s="5" t="s">
        <v>7</v>
      </c>
      <c r="B28" s="7">
        <v>8763</v>
      </c>
      <c r="C28" s="36">
        <f t="shared" si="0"/>
        <v>7.607564476648267E-5</v>
      </c>
      <c r="D28" s="38">
        <v>14.287699999999999</v>
      </c>
      <c r="E28" s="18">
        <v>14.37</v>
      </c>
      <c r="F28" s="32">
        <v>14.11</v>
      </c>
      <c r="G28" s="23">
        <f>B28*D28</f>
        <v>125203.1151</v>
      </c>
      <c r="H28" s="29"/>
      <c r="J28" s="9"/>
      <c r="K28" s="9"/>
      <c r="L28" s="9"/>
      <c r="M28" s="10"/>
    </row>
    <row r="29" spans="1:13" x14ac:dyDescent="0.25">
      <c r="A29" s="14">
        <v>43923</v>
      </c>
      <c r="B29" s="15">
        <v>16270</v>
      </c>
      <c r="C29" s="35">
        <f t="shared" si="0"/>
        <v>1.4124737422693974E-4</v>
      </c>
      <c r="D29" s="37">
        <v>14.4422</v>
      </c>
      <c r="E29" s="16"/>
      <c r="F29" s="16"/>
      <c r="G29" s="22">
        <f>D29*B29</f>
        <v>234974.59399999998</v>
      </c>
      <c r="H29" s="29"/>
      <c r="J29" s="9"/>
      <c r="K29" s="9"/>
      <c r="L29" s="9"/>
      <c r="M29" s="10"/>
    </row>
    <row r="30" spans="1:13" x14ac:dyDescent="0.25">
      <c r="A30" s="4" t="s">
        <v>6</v>
      </c>
      <c r="B30" s="6">
        <v>12679</v>
      </c>
      <c r="C30" s="35">
        <f t="shared" si="0"/>
        <v>1.1007224694673442E-4</v>
      </c>
      <c r="D30">
        <v>14.4573</v>
      </c>
      <c r="E30" s="17">
        <v>14.68</v>
      </c>
      <c r="F30" s="17">
        <v>14.19</v>
      </c>
      <c r="G30" s="24">
        <f>B30*D30</f>
        <v>183304.1067</v>
      </c>
      <c r="H30" s="29"/>
      <c r="J30" s="9"/>
      <c r="K30" s="9"/>
      <c r="L30" s="9"/>
      <c r="M30" s="10"/>
    </row>
    <row r="31" spans="1:13" x14ac:dyDescent="0.25">
      <c r="A31" s="5" t="s">
        <v>7</v>
      </c>
      <c r="B31" s="7">
        <v>3591</v>
      </c>
      <c r="C31" s="36">
        <f t="shared" si="0"/>
        <v>3.1175127280205322E-5</v>
      </c>
      <c r="D31" s="38">
        <v>14.3888</v>
      </c>
      <c r="E31" s="18">
        <v>14.62</v>
      </c>
      <c r="F31" s="32">
        <v>14.3</v>
      </c>
      <c r="G31" s="23">
        <f>B31*D31</f>
        <v>51670.180800000002</v>
      </c>
      <c r="H31" s="29"/>
      <c r="J31" s="9"/>
      <c r="K31" s="9"/>
      <c r="L31" s="9"/>
      <c r="M31" s="10"/>
    </row>
    <row r="32" spans="1:13" x14ac:dyDescent="0.25">
      <c r="A32" s="14">
        <v>43924</v>
      </c>
      <c r="B32" s="15">
        <v>16200</v>
      </c>
      <c r="C32" s="35">
        <f t="shared" si="0"/>
        <v>1.4063967194077591E-4</v>
      </c>
      <c r="D32" s="37">
        <v>14.531599999999999</v>
      </c>
      <c r="E32" s="16"/>
      <c r="F32" s="16"/>
      <c r="G32" s="22">
        <f>D32*B32</f>
        <v>235411.91999999998</v>
      </c>
      <c r="H32" s="29"/>
      <c r="J32" s="9"/>
      <c r="K32" s="9"/>
      <c r="L32" s="9"/>
      <c r="M32" s="10"/>
    </row>
    <row r="33" spans="1:13" x14ac:dyDescent="0.25">
      <c r="A33" s="4" t="s">
        <v>6</v>
      </c>
      <c r="B33" s="6">
        <v>13607</v>
      </c>
      <c r="C33" s="35">
        <f t="shared" si="0"/>
        <v>1.1812864296902084E-4</v>
      </c>
      <c r="D33">
        <v>14.546099999999999</v>
      </c>
      <c r="E33" s="17">
        <v>14.97</v>
      </c>
      <c r="F33" s="17">
        <v>14.35</v>
      </c>
      <c r="G33" s="24">
        <f>B33*D33</f>
        <v>197928.78269999998</v>
      </c>
      <c r="H33" s="29"/>
      <c r="J33" s="9"/>
      <c r="K33" s="9"/>
      <c r="L33" s="9"/>
      <c r="M33" s="10"/>
    </row>
    <row r="34" spans="1:13" x14ac:dyDescent="0.25">
      <c r="A34" s="5" t="s">
        <v>7</v>
      </c>
      <c r="B34" s="7">
        <v>2593</v>
      </c>
      <c r="C34" s="36">
        <f t="shared" si="0"/>
        <v>2.2511028971755057E-5</v>
      </c>
      <c r="D34" s="38">
        <v>14.455399999999999</v>
      </c>
      <c r="E34" s="18">
        <v>14.49</v>
      </c>
      <c r="F34" s="32">
        <v>14.39</v>
      </c>
      <c r="G34" s="23">
        <f>B34*D34</f>
        <v>37482.852200000001</v>
      </c>
      <c r="H34" s="29"/>
      <c r="J34" s="9"/>
      <c r="K34" s="9"/>
      <c r="L34" s="9"/>
      <c r="M34" s="10"/>
    </row>
    <row r="35" spans="1:13" x14ac:dyDescent="0.25">
      <c r="A35" s="14">
        <v>43927</v>
      </c>
      <c r="B35" s="15">
        <v>16200</v>
      </c>
      <c r="C35" s="35">
        <f t="shared" ref="C35:C37" si="1">B35/$M$4</f>
        <v>1.4063967194077591E-4</v>
      </c>
      <c r="D35" s="37">
        <v>15.551</v>
      </c>
      <c r="E35" s="16"/>
      <c r="F35" s="16"/>
      <c r="G35" s="22">
        <f>D35*B35</f>
        <v>251926.2</v>
      </c>
      <c r="H35" s="29"/>
      <c r="J35" s="9"/>
      <c r="K35" s="9"/>
      <c r="L35" s="9"/>
      <c r="M35" s="10"/>
    </row>
    <row r="36" spans="1:13" x14ac:dyDescent="0.25">
      <c r="A36" s="4" t="s">
        <v>6</v>
      </c>
      <c r="B36" s="6">
        <v>14636</v>
      </c>
      <c r="C36" s="35">
        <f t="shared" si="1"/>
        <v>1.2706186657562938E-4</v>
      </c>
      <c r="D36">
        <v>15.5306</v>
      </c>
      <c r="E36" s="17">
        <v>15.89</v>
      </c>
      <c r="F36" s="17">
        <v>15.09</v>
      </c>
      <c r="G36" s="24">
        <f>B36*D36</f>
        <v>227305.8616</v>
      </c>
      <c r="H36" s="29"/>
      <c r="J36" s="9"/>
      <c r="K36" s="9"/>
      <c r="L36" s="9"/>
      <c r="M36" s="10"/>
    </row>
    <row r="37" spans="1:13" x14ac:dyDescent="0.25">
      <c r="A37" s="5" t="s">
        <v>7</v>
      </c>
      <c r="B37" s="7">
        <v>1564</v>
      </c>
      <c r="C37" s="36">
        <f t="shared" si="1"/>
        <v>1.3577805365146513E-5</v>
      </c>
      <c r="D37" s="38">
        <v>15.7416</v>
      </c>
      <c r="E37" s="18">
        <v>15.89</v>
      </c>
      <c r="F37" s="32">
        <v>15.73</v>
      </c>
      <c r="G37" s="23">
        <f>B37*D37</f>
        <v>24619.862400000002</v>
      </c>
      <c r="H37" s="29"/>
      <c r="J37" s="9"/>
      <c r="K37" s="9"/>
      <c r="L37" s="9"/>
      <c r="M37" s="10"/>
    </row>
    <row r="38" spans="1:13" x14ac:dyDescent="0.25">
      <c r="A38" s="14">
        <v>43928</v>
      </c>
      <c r="B38" s="15">
        <v>16200</v>
      </c>
      <c r="C38" s="35">
        <f t="shared" ref="C38:C40" si="2">B38/$M$4</f>
        <v>1.4063967194077591E-4</v>
      </c>
      <c r="D38" s="37">
        <v>16.926200000000001</v>
      </c>
      <c r="E38" s="16"/>
      <c r="F38" s="16"/>
      <c r="G38" s="22">
        <f>D38*B38</f>
        <v>274204.44</v>
      </c>
      <c r="H38" s="29"/>
      <c r="J38" s="9"/>
      <c r="K38" s="9"/>
      <c r="L38" s="9"/>
      <c r="M38" s="10"/>
    </row>
    <row r="39" spans="1:13" x14ac:dyDescent="0.25">
      <c r="A39" s="4" t="s">
        <v>6</v>
      </c>
      <c r="B39" s="6">
        <v>15489</v>
      </c>
      <c r="C39" s="35">
        <f t="shared" si="2"/>
        <v>1.3446715300559741E-4</v>
      </c>
      <c r="D39">
        <v>16.938400000000001</v>
      </c>
      <c r="E39" s="17">
        <v>17.41</v>
      </c>
      <c r="F39" s="17">
        <v>16.32</v>
      </c>
      <c r="G39" s="24">
        <f>B39*D39</f>
        <v>262358.87760000001</v>
      </c>
      <c r="H39" s="29"/>
      <c r="J39" s="9"/>
      <c r="K39" s="9"/>
      <c r="L39" s="9"/>
      <c r="M39" s="10"/>
    </row>
    <row r="40" spans="1:13" x14ac:dyDescent="0.25">
      <c r="A40" s="5" t="s">
        <v>7</v>
      </c>
      <c r="B40" s="7">
        <v>711</v>
      </c>
      <c r="C40" s="36">
        <f t="shared" si="2"/>
        <v>6.1725189351784982E-6</v>
      </c>
      <c r="D40" s="18">
        <v>16.66</v>
      </c>
      <c r="E40" s="18">
        <v>16.66</v>
      </c>
      <c r="F40" s="32">
        <v>16.66</v>
      </c>
      <c r="G40" s="23">
        <f>B40*D40</f>
        <v>11845.26</v>
      </c>
      <c r="H40" s="29"/>
      <c r="J40" s="9"/>
      <c r="K40" s="9"/>
      <c r="L40" s="9"/>
      <c r="M40" s="10"/>
    </row>
    <row r="41" spans="1:13" x14ac:dyDescent="0.25">
      <c r="A41" s="14">
        <v>43929</v>
      </c>
      <c r="B41" s="15">
        <v>16200</v>
      </c>
      <c r="C41" s="35">
        <f t="shared" ref="C41:C43" si="3">B41/$M$4</f>
        <v>1.4063967194077591E-4</v>
      </c>
      <c r="D41" s="16">
        <v>16.465900000000001</v>
      </c>
      <c r="E41" s="16"/>
      <c r="F41" s="16"/>
      <c r="G41" s="22">
        <f>D41*B41</f>
        <v>266747.58</v>
      </c>
      <c r="H41" s="29"/>
      <c r="J41" s="9"/>
      <c r="K41" s="9"/>
      <c r="L41" s="9"/>
      <c r="M41" s="10"/>
    </row>
    <row r="42" spans="1:13" x14ac:dyDescent="0.25">
      <c r="A42" s="4" t="s">
        <v>6</v>
      </c>
      <c r="B42" s="6">
        <v>11925</v>
      </c>
      <c r="C42" s="35">
        <f t="shared" si="3"/>
        <v>1.0352642517862671E-4</v>
      </c>
      <c r="D42">
        <v>16.452000000000002</v>
      </c>
      <c r="E42" s="17">
        <v>16.8</v>
      </c>
      <c r="F42" s="17">
        <v>16.22</v>
      </c>
      <c r="G42" s="24">
        <f>B42*D42</f>
        <v>196190.10000000003</v>
      </c>
      <c r="H42" s="29"/>
      <c r="J42" s="9"/>
      <c r="K42" s="9"/>
      <c r="L42" s="9"/>
      <c r="M42" s="10"/>
    </row>
    <row r="43" spans="1:13" x14ac:dyDescent="0.25">
      <c r="A43" s="5" t="s">
        <v>7</v>
      </c>
      <c r="B43" s="7">
        <v>4275</v>
      </c>
      <c r="C43" s="36">
        <f t="shared" si="3"/>
        <v>3.7113246762149195E-5</v>
      </c>
      <c r="D43" s="38">
        <v>16.5046</v>
      </c>
      <c r="E43" s="18">
        <v>16.649999999999999</v>
      </c>
      <c r="F43" s="32">
        <v>16.329999999999998</v>
      </c>
      <c r="G43" s="23">
        <f>B43*D43</f>
        <v>70557.164999999994</v>
      </c>
      <c r="H43" s="29"/>
      <c r="J43" s="9"/>
      <c r="K43" s="9"/>
      <c r="L43" s="9"/>
      <c r="M43" s="10"/>
    </row>
    <row r="44" spans="1:13" x14ac:dyDescent="0.25">
      <c r="A44" s="14">
        <v>43930</v>
      </c>
      <c r="B44" s="15">
        <v>16200</v>
      </c>
      <c r="C44" s="35">
        <f t="shared" ref="C44:C46" si="4">B44/$M$4</f>
        <v>1.4063967194077591E-4</v>
      </c>
      <c r="D44" s="37">
        <v>16.838100000000001</v>
      </c>
      <c r="E44" s="16"/>
      <c r="F44" s="16"/>
      <c r="G44" s="22">
        <f>D44*B44</f>
        <v>272777.22000000003</v>
      </c>
      <c r="H44" s="29"/>
      <c r="J44" s="9"/>
      <c r="K44" s="9"/>
      <c r="L44" s="9"/>
      <c r="M44" s="10"/>
    </row>
    <row r="45" spans="1:13" x14ac:dyDescent="0.25">
      <c r="A45" s="4" t="s">
        <v>6</v>
      </c>
      <c r="B45" s="6">
        <v>14403</v>
      </c>
      <c r="C45" s="35">
        <f t="shared" si="4"/>
        <v>1.2503908610882688E-4</v>
      </c>
      <c r="D45">
        <v>16.842400000000001</v>
      </c>
      <c r="E45" s="17">
        <v>17.059999999999999</v>
      </c>
      <c r="F45" s="17">
        <v>16.48</v>
      </c>
      <c r="G45" s="24">
        <f>B45*D45</f>
        <v>242581.08720000001</v>
      </c>
      <c r="H45" s="29"/>
      <c r="J45" s="9"/>
      <c r="K45" s="9"/>
      <c r="L45" s="9"/>
      <c r="M45" s="10"/>
    </row>
    <row r="46" spans="1:13" x14ac:dyDescent="0.25">
      <c r="A46" s="5" t="s">
        <v>7</v>
      </c>
      <c r="B46" s="7">
        <v>1797</v>
      </c>
      <c r="C46" s="36">
        <f t="shared" si="4"/>
        <v>1.5600585831949032E-5</v>
      </c>
      <c r="D46" s="38">
        <v>16.8032</v>
      </c>
      <c r="E46" s="18">
        <v>17.05</v>
      </c>
      <c r="F46" s="32">
        <v>16.690000000000001</v>
      </c>
      <c r="G46" s="23">
        <f>B46*D46</f>
        <v>30195.350399999999</v>
      </c>
      <c r="H46" s="29"/>
      <c r="J46" s="9"/>
      <c r="K46" s="9"/>
      <c r="L46" s="9"/>
      <c r="M46" s="10"/>
    </row>
    <row r="47" spans="1:13" x14ac:dyDescent="0.25">
      <c r="A47" s="14">
        <v>43935</v>
      </c>
      <c r="B47" s="15">
        <v>16200</v>
      </c>
      <c r="C47" s="35">
        <f t="shared" ref="C47:C49" si="5">B47/$M$4</f>
        <v>1.4063967194077591E-4</v>
      </c>
      <c r="D47" s="37">
        <v>17.314399999999999</v>
      </c>
      <c r="E47" s="16"/>
      <c r="F47" s="16"/>
      <c r="G47" s="22">
        <f>D47*B47</f>
        <v>280493.27999999997</v>
      </c>
      <c r="H47" s="29"/>
      <c r="J47" s="9"/>
      <c r="K47" s="9"/>
      <c r="L47" s="9"/>
      <c r="M47" s="10"/>
    </row>
    <row r="48" spans="1:13" x14ac:dyDescent="0.25">
      <c r="A48" s="4" t="s">
        <v>6</v>
      </c>
      <c r="B48" s="6">
        <v>10942</v>
      </c>
      <c r="C48" s="35">
        <f t="shared" si="5"/>
        <v>9.4992548788640116E-5</v>
      </c>
      <c r="D48">
        <v>17.4056</v>
      </c>
      <c r="E48" s="17">
        <v>17.79</v>
      </c>
      <c r="F48" s="17">
        <v>17.09</v>
      </c>
      <c r="G48" s="24">
        <f>B48*D48</f>
        <v>190452.07519999999</v>
      </c>
      <c r="H48" s="29"/>
      <c r="J48" s="9"/>
      <c r="K48" s="9"/>
      <c r="L48" s="9"/>
      <c r="M48" s="10"/>
    </row>
    <row r="49" spans="1:13" x14ac:dyDescent="0.25">
      <c r="A49" s="5" t="s">
        <v>7</v>
      </c>
      <c r="B49" s="7">
        <v>5258</v>
      </c>
      <c r="C49" s="36">
        <f t="shared" si="5"/>
        <v>4.5647123152135786E-5</v>
      </c>
      <c r="D49" s="38">
        <v>17.124500000000001</v>
      </c>
      <c r="E49" s="18">
        <v>17.2</v>
      </c>
      <c r="F49" s="32">
        <v>17.059999999999999</v>
      </c>
      <c r="G49" s="23">
        <f>B49*D49</f>
        <v>90040.620999999999</v>
      </c>
      <c r="H49" s="29"/>
      <c r="J49" s="9"/>
      <c r="K49" s="9"/>
      <c r="L49" s="9"/>
      <c r="M49" s="10"/>
    </row>
    <row r="50" spans="1:13" x14ac:dyDescent="0.25">
      <c r="A50" s="14">
        <v>43936</v>
      </c>
      <c r="B50" s="15">
        <v>16200</v>
      </c>
      <c r="C50" s="35">
        <f t="shared" ref="C50:C52" si="6">B50/$M$4</f>
        <v>1.4063967194077591E-4</v>
      </c>
      <c r="D50" s="37">
        <v>16.2163</v>
      </c>
      <c r="E50" s="16"/>
      <c r="F50" s="16"/>
      <c r="G50" s="22">
        <f>D50*B50</f>
        <v>262704.06</v>
      </c>
      <c r="H50" s="29"/>
      <c r="J50" s="9"/>
      <c r="K50" s="9"/>
      <c r="L50" s="9"/>
      <c r="M50" s="10"/>
    </row>
    <row r="51" spans="1:13" x14ac:dyDescent="0.25">
      <c r="A51" s="4" t="s">
        <v>6</v>
      </c>
      <c r="B51" s="6">
        <v>13081</v>
      </c>
      <c r="C51" s="35">
        <f t="shared" si="6"/>
        <v>1.1356219436156109E-4</v>
      </c>
      <c r="D51">
        <v>16.191400000000002</v>
      </c>
      <c r="E51" s="17">
        <v>16.940000000000001</v>
      </c>
      <c r="F51" s="17">
        <v>15.82</v>
      </c>
      <c r="G51" s="24">
        <f>B51*D51</f>
        <v>211799.70340000003</v>
      </c>
      <c r="H51" s="29"/>
      <c r="J51" s="9"/>
      <c r="K51" s="9"/>
      <c r="L51" s="9"/>
      <c r="M51" s="10"/>
    </row>
    <row r="52" spans="1:13" x14ac:dyDescent="0.25">
      <c r="A52" s="5" t="s">
        <v>7</v>
      </c>
      <c r="B52" s="7">
        <v>3119</v>
      </c>
      <c r="C52" s="36">
        <f t="shared" si="6"/>
        <v>2.7077477579214817E-5</v>
      </c>
      <c r="D52" s="38">
        <v>16.3201</v>
      </c>
      <c r="E52" s="18">
        <v>16.34</v>
      </c>
      <c r="F52" s="32">
        <v>16</v>
      </c>
      <c r="G52" s="23">
        <f>B52*D52</f>
        <v>50902.391900000002</v>
      </c>
      <c r="H52" s="29"/>
      <c r="J52" s="9"/>
      <c r="K52" s="9"/>
      <c r="L52" s="9"/>
      <c r="M52" s="10"/>
    </row>
    <row r="53" spans="1:13" x14ac:dyDescent="0.25">
      <c r="A53" s="14">
        <v>43937</v>
      </c>
      <c r="B53" s="15">
        <v>16200</v>
      </c>
      <c r="C53" s="35">
        <f t="shared" ref="C53:C55" si="7">B53/$M$4</f>
        <v>1.4063967194077591E-4</v>
      </c>
      <c r="D53" s="37">
        <v>16.1799</v>
      </c>
      <c r="E53" s="16"/>
      <c r="F53" s="16"/>
      <c r="G53" s="22">
        <f>D53*B53</f>
        <v>262114.38</v>
      </c>
      <c r="H53" s="29"/>
      <c r="J53" s="9"/>
      <c r="K53" s="9"/>
      <c r="L53" s="9"/>
      <c r="M53" s="10"/>
    </row>
    <row r="54" spans="1:13" x14ac:dyDescent="0.25">
      <c r="A54" s="4" t="s">
        <v>6</v>
      </c>
      <c r="B54" s="6">
        <v>10109</v>
      </c>
      <c r="C54" s="35">
        <f t="shared" si="7"/>
        <v>8.7760891583290351E-5</v>
      </c>
      <c r="D54">
        <v>16.225100000000001</v>
      </c>
      <c r="E54" s="17">
        <v>16.62</v>
      </c>
      <c r="F54" s="17">
        <v>16</v>
      </c>
      <c r="G54" s="24">
        <f>B54*D54</f>
        <v>164019.53590000002</v>
      </c>
      <c r="H54" s="29"/>
      <c r="J54" s="9"/>
      <c r="K54" s="9"/>
      <c r="L54" s="9"/>
      <c r="M54" s="10"/>
    </row>
    <row r="55" spans="1:13" x14ac:dyDescent="0.25">
      <c r="A55" s="5" t="s">
        <v>7</v>
      </c>
      <c r="B55" s="7">
        <v>6091</v>
      </c>
      <c r="C55" s="36">
        <f t="shared" si="7"/>
        <v>5.2878780357485557E-5</v>
      </c>
      <c r="D55" s="38">
        <v>16.104900000000001</v>
      </c>
      <c r="E55" s="18">
        <v>16.5</v>
      </c>
      <c r="F55" s="32">
        <v>16.02</v>
      </c>
      <c r="G55" s="23">
        <f>B55*D55</f>
        <v>98094.945900000006</v>
      </c>
      <c r="H55" s="29"/>
      <c r="J55" s="9"/>
      <c r="K55" s="9"/>
      <c r="L55" s="9"/>
      <c r="M55" s="10"/>
    </row>
    <row r="56" spans="1:13" x14ac:dyDescent="0.25">
      <c r="A56" s="14">
        <v>43938</v>
      </c>
      <c r="B56" s="15">
        <v>16200</v>
      </c>
      <c r="C56" s="35">
        <f t="shared" ref="C56:C58" si="8">B56/$M$4</f>
        <v>1.4063967194077591E-4</v>
      </c>
      <c r="D56" s="37">
        <v>16.57</v>
      </c>
      <c r="E56" s="16"/>
      <c r="F56" s="16"/>
      <c r="G56" s="22">
        <f>D56*B56</f>
        <v>268434</v>
      </c>
      <c r="H56" s="29"/>
      <c r="J56" s="9"/>
      <c r="K56" s="9"/>
      <c r="L56" s="9"/>
      <c r="M56" s="10"/>
    </row>
    <row r="57" spans="1:13" x14ac:dyDescent="0.25">
      <c r="A57" s="4" t="s">
        <v>6</v>
      </c>
      <c r="B57" s="6">
        <v>8525</v>
      </c>
      <c r="C57" s="35">
        <f t="shared" si="8"/>
        <v>7.4009456993525598E-5</v>
      </c>
      <c r="D57">
        <v>16.558800000000002</v>
      </c>
      <c r="E57" s="17">
        <v>16.670000000000002</v>
      </c>
      <c r="F57" s="17">
        <v>16.37</v>
      </c>
      <c r="G57" s="24">
        <f>B57*D57</f>
        <v>141163.77000000002</v>
      </c>
      <c r="H57" s="29"/>
      <c r="J57" s="9"/>
      <c r="K57" s="9"/>
      <c r="L57" s="9"/>
      <c r="M57" s="10"/>
    </row>
    <row r="58" spans="1:13" x14ac:dyDescent="0.25">
      <c r="A58" s="5" t="s">
        <v>7</v>
      </c>
      <c r="B58" s="7">
        <v>7675</v>
      </c>
      <c r="C58" s="36">
        <f t="shared" si="8"/>
        <v>6.6630214947250311E-5</v>
      </c>
      <c r="D58" s="38">
        <v>16.5823</v>
      </c>
      <c r="E58" s="18">
        <v>16.71</v>
      </c>
      <c r="F58" s="32">
        <v>16.399999999999999</v>
      </c>
      <c r="G58" s="23">
        <f>B58*D58</f>
        <v>127269.1525</v>
      </c>
      <c r="H58" s="29"/>
      <c r="J58" s="9"/>
      <c r="K58" s="9"/>
      <c r="L58" s="9"/>
      <c r="M58" s="10"/>
    </row>
    <row r="59" spans="1:13" x14ac:dyDescent="0.25">
      <c r="A59" s="14">
        <v>43941</v>
      </c>
      <c r="B59" s="15">
        <v>16200</v>
      </c>
      <c r="C59" s="35">
        <f t="shared" ref="C59:C61" si="9">B59/$M$4</f>
        <v>1.4063967194077591E-4</v>
      </c>
      <c r="D59" s="37">
        <v>15.9191</v>
      </c>
      <c r="E59" s="16"/>
      <c r="F59" s="16"/>
      <c r="G59" s="22">
        <f>D59*B59</f>
        <v>257889.42</v>
      </c>
      <c r="H59" s="29"/>
      <c r="J59" s="9"/>
      <c r="K59" s="9"/>
      <c r="L59" s="9"/>
      <c r="M59" s="10"/>
    </row>
    <row r="60" spans="1:13" x14ac:dyDescent="0.25">
      <c r="A60" s="4" t="s">
        <v>6</v>
      </c>
      <c r="B60" s="6">
        <v>13367</v>
      </c>
      <c r="C60" s="35">
        <f t="shared" si="9"/>
        <v>1.1604509227360194E-4</v>
      </c>
      <c r="D60">
        <v>15.922700000000001</v>
      </c>
      <c r="E60" s="17">
        <v>15.65</v>
      </c>
      <c r="F60" s="17">
        <v>15.5</v>
      </c>
      <c r="G60" s="24">
        <f>B60*D60</f>
        <v>212838.73090000002</v>
      </c>
      <c r="H60" s="29"/>
      <c r="J60" s="9"/>
      <c r="K60" s="9"/>
      <c r="L60" s="9"/>
      <c r="M60" s="10"/>
    </row>
    <row r="61" spans="1:13" x14ac:dyDescent="0.25">
      <c r="A61" s="5" t="s">
        <v>7</v>
      </c>
      <c r="B61" s="7">
        <v>2833</v>
      </c>
      <c r="C61" s="36">
        <f t="shared" si="9"/>
        <v>2.459457966717396E-5</v>
      </c>
      <c r="D61" s="38">
        <v>15.902100000000001</v>
      </c>
      <c r="E61" s="18">
        <v>15.92</v>
      </c>
      <c r="F61" s="32">
        <v>15.73</v>
      </c>
      <c r="G61" s="23">
        <f>B61*D61</f>
        <v>45050.649300000005</v>
      </c>
      <c r="H61" s="29"/>
      <c r="J61" s="9"/>
      <c r="K61" s="9"/>
      <c r="L61" s="9"/>
      <c r="M61" s="10"/>
    </row>
    <row r="62" spans="1:13" x14ac:dyDescent="0.25">
      <c r="A62" s="14">
        <v>43942</v>
      </c>
      <c r="B62" s="15">
        <v>17000</v>
      </c>
      <c r="C62" s="35">
        <f t="shared" ref="C62:C64" si="10">B62/$M$4</f>
        <v>1.4758484092550558E-4</v>
      </c>
      <c r="D62" s="37">
        <v>15.439299999999999</v>
      </c>
      <c r="E62" s="16"/>
      <c r="F62" s="16"/>
      <c r="G62" s="22">
        <f>D62*B62</f>
        <v>262468.09999999998</v>
      </c>
      <c r="H62" s="29"/>
      <c r="J62" s="9"/>
      <c r="K62" s="9"/>
      <c r="L62" s="9"/>
      <c r="M62" s="10"/>
    </row>
    <row r="63" spans="1:13" x14ac:dyDescent="0.25">
      <c r="A63" s="4" t="s">
        <v>6</v>
      </c>
      <c r="B63" s="6">
        <v>14488</v>
      </c>
      <c r="C63" s="35">
        <f t="shared" si="10"/>
        <v>1.2577701031345439E-4</v>
      </c>
      <c r="D63">
        <v>15.401400000000001</v>
      </c>
      <c r="E63" s="17">
        <v>15.82</v>
      </c>
      <c r="F63" s="17">
        <v>15.05</v>
      </c>
      <c r="G63" s="24">
        <f>B63*D63</f>
        <v>223135.48320000002</v>
      </c>
      <c r="H63" s="29"/>
      <c r="J63" s="9"/>
      <c r="K63" s="9"/>
      <c r="L63" s="9"/>
      <c r="M63" s="10"/>
    </row>
    <row r="64" spans="1:13" x14ac:dyDescent="0.25">
      <c r="A64" s="5" t="s">
        <v>7</v>
      </c>
      <c r="B64" s="7">
        <v>2512</v>
      </c>
      <c r="C64" s="36">
        <f t="shared" si="10"/>
        <v>2.1807830612051178E-5</v>
      </c>
      <c r="D64" s="38">
        <v>15.6577</v>
      </c>
      <c r="E64" s="18">
        <v>15.75</v>
      </c>
      <c r="F64" s="32">
        <v>15.14</v>
      </c>
      <c r="G64" s="23">
        <f>B64*D64</f>
        <v>39332.142399999997</v>
      </c>
      <c r="H64" s="29"/>
      <c r="J64" s="9"/>
      <c r="K64" s="9"/>
      <c r="L64" s="9"/>
      <c r="M64" s="10"/>
    </row>
    <row r="65" spans="1:13" x14ac:dyDescent="0.25">
      <c r="A65" s="14">
        <v>43943</v>
      </c>
      <c r="B65" s="15">
        <v>43000</v>
      </c>
      <c r="C65" s="35">
        <f t="shared" ref="C65:C67" si="11">B65/$M$4</f>
        <v>3.7330283292922001E-4</v>
      </c>
      <c r="D65" s="37">
        <v>15.0862</v>
      </c>
      <c r="E65" s="16"/>
      <c r="F65" s="16"/>
      <c r="G65" s="22">
        <f>D65*B65</f>
        <v>648706.6</v>
      </c>
      <c r="H65" s="29"/>
      <c r="J65" s="9"/>
      <c r="K65" s="9"/>
      <c r="L65" s="9"/>
      <c r="M65" s="10"/>
    </row>
    <row r="66" spans="1:13" x14ac:dyDescent="0.25">
      <c r="A66" s="4" t="s">
        <v>6</v>
      </c>
      <c r="B66" s="6">
        <v>31057</v>
      </c>
      <c r="C66" s="35">
        <f t="shared" si="11"/>
        <v>2.6962014144843688E-4</v>
      </c>
      <c r="D66" s="39">
        <v>15.090484999999999</v>
      </c>
      <c r="E66" s="17">
        <v>15.48</v>
      </c>
      <c r="F66" s="17">
        <v>14.91</v>
      </c>
      <c r="G66" s="24">
        <f>B66*D66</f>
        <v>468665.192645</v>
      </c>
      <c r="H66" s="29"/>
      <c r="J66" s="9"/>
      <c r="K66" s="9"/>
      <c r="L66" s="9"/>
      <c r="M66" s="10"/>
    </row>
    <row r="67" spans="1:13" x14ac:dyDescent="0.25">
      <c r="A67" s="5" t="s">
        <v>7</v>
      </c>
      <c r="B67" s="7">
        <v>11943</v>
      </c>
      <c r="C67" s="36">
        <f t="shared" si="11"/>
        <v>1.0368269148078313E-4</v>
      </c>
      <c r="D67" s="18">
        <v>15.074987</v>
      </c>
      <c r="E67" s="18">
        <v>15.48</v>
      </c>
      <c r="F67" s="32">
        <v>14.95</v>
      </c>
      <c r="G67" s="23">
        <f>B67*D67</f>
        <v>180040.56974100001</v>
      </c>
      <c r="H67" s="29"/>
      <c r="J67" s="9"/>
      <c r="K67" s="9"/>
      <c r="L67" s="9"/>
      <c r="M67" s="10"/>
    </row>
    <row r="68" spans="1:13" x14ac:dyDescent="0.25">
      <c r="A68" s="14">
        <v>43944</v>
      </c>
      <c r="B68" s="15">
        <v>35900</v>
      </c>
      <c r="C68" s="35">
        <f t="shared" ref="C68:C70" si="12">B68/$M$4</f>
        <v>3.1166445818974414E-4</v>
      </c>
      <c r="D68" s="37">
        <v>15.2118</v>
      </c>
      <c r="E68" s="16"/>
      <c r="F68" s="16"/>
      <c r="G68" s="22">
        <f>D68*B68</f>
        <v>546103.62</v>
      </c>
      <c r="H68" s="29"/>
      <c r="J68" s="9"/>
      <c r="K68" s="9"/>
      <c r="L68" s="9"/>
      <c r="M68" s="10"/>
    </row>
    <row r="69" spans="1:13" x14ac:dyDescent="0.25">
      <c r="A69" s="4" t="s">
        <v>6</v>
      </c>
      <c r="B69" s="6">
        <v>26396</v>
      </c>
      <c r="C69" s="35">
        <f t="shared" si="12"/>
        <v>2.2915585065115559E-4</v>
      </c>
      <c r="D69">
        <v>15.1594</v>
      </c>
      <c r="E69" s="17">
        <v>15.76</v>
      </c>
      <c r="F69" s="17">
        <v>14.9</v>
      </c>
      <c r="G69" s="24">
        <f>B69*D69</f>
        <v>400147.52240000002</v>
      </c>
      <c r="H69" s="29"/>
      <c r="J69" s="9"/>
      <c r="K69" s="9"/>
      <c r="L69" s="9"/>
      <c r="M69" s="10"/>
    </row>
    <row r="70" spans="1:13" x14ac:dyDescent="0.25">
      <c r="A70" s="5" t="s">
        <v>7</v>
      </c>
      <c r="B70" s="7">
        <v>9504</v>
      </c>
      <c r="C70" s="36">
        <f t="shared" si="12"/>
        <v>8.2508607538588533E-5</v>
      </c>
      <c r="D70" s="18">
        <v>15.357089999999999</v>
      </c>
      <c r="E70" s="18">
        <v>15.76</v>
      </c>
      <c r="F70" s="32">
        <v>15.07</v>
      </c>
      <c r="G70" s="23">
        <f>B70*D70</f>
        <v>145953.78336</v>
      </c>
      <c r="H70" s="29"/>
      <c r="J70" s="9"/>
      <c r="K70" s="9"/>
      <c r="L70" s="9"/>
      <c r="M70" s="10"/>
    </row>
    <row r="71" spans="1:13" x14ac:dyDescent="0.25">
      <c r="A71" s="14">
        <v>43945</v>
      </c>
      <c r="B71" s="15">
        <v>15200</v>
      </c>
      <c r="C71" s="35">
        <f t="shared" ref="C71:C73" si="13">B71/$M$4</f>
        <v>1.3195821070986381E-4</v>
      </c>
      <c r="D71" s="16">
        <v>15.52</v>
      </c>
      <c r="E71" s="16"/>
      <c r="F71" s="16"/>
      <c r="G71" s="22">
        <f>D71*B71</f>
        <v>235904</v>
      </c>
      <c r="H71" s="29"/>
      <c r="J71" s="9"/>
      <c r="K71" s="9"/>
      <c r="L71" s="9"/>
      <c r="M71" s="10"/>
    </row>
    <row r="72" spans="1:13" x14ac:dyDescent="0.25">
      <c r="A72" s="4" t="s">
        <v>6</v>
      </c>
      <c r="B72" s="6">
        <v>14107</v>
      </c>
      <c r="C72" s="35">
        <f t="shared" si="13"/>
        <v>1.2246937358447691E-4</v>
      </c>
      <c r="D72" s="17">
        <v>15.513</v>
      </c>
      <c r="E72" s="17">
        <v>15.7</v>
      </c>
      <c r="F72" s="17">
        <v>15.29</v>
      </c>
      <c r="G72" s="24">
        <f>B72*D72</f>
        <v>218841.891</v>
      </c>
      <c r="H72" s="29"/>
      <c r="J72" s="9"/>
      <c r="K72" s="9"/>
      <c r="L72" s="9"/>
      <c r="M72" s="10"/>
    </row>
    <row r="73" spans="1:13" x14ac:dyDescent="0.25">
      <c r="A73" s="5" t="s">
        <v>7</v>
      </c>
      <c r="B73" s="7">
        <v>1093</v>
      </c>
      <c r="C73" s="36">
        <f t="shared" si="13"/>
        <v>9.4888371253869183E-6</v>
      </c>
      <c r="D73" s="38">
        <v>15.611599999999999</v>
      </c>
      <c r="E73" s="18">
        <v>15.7</v>
      </c>
      <c r="F73" s="32">
        <v>15.38</v>
      </c>
      <c r="G73" s="23">
        <f>B73*D73</f>
        <v>17063.478800000001</v>
      </c>
      <c r="H73" s="29"/>
      <c r="J73" s="9"/>
      <c r="K73" s="9"/>
      <c r="L73" s="9"/>
      <c r="M73" s="10"/>
    </row>
    <row r="74" spans="1:13" x14ac:dyDescent="0.25">
      <c r="A74" s="14">
        <v>43948</v>
      </c>
      <c r="B74" s="15">
        <v>15200</v>
      </c>
      <c r="C74" s="35">
        <f t="shared" ref="C74:C76" si="14">B74/$M$4</f>
        <v>1.3195821070986381E-4</v>
      </c>
      <c r="D74" s="16">
        <v>15.531700000000001</v>
      </c>
      <c r="E74" s="16"/>
      <c r="F74" s="16"/>
      <c r="G74" s="22">
        <f>D74*B74</f>
        <v>236081.84000000003</v>
      </c>
      <c r="H74" s="29"/>
      <c r="J74" s="9"/>
      <c r="K74" s="9"/>
      <c r="L74" s="9"/>
      <c r="M74" s="10"/>
    </row>
    <row r="75" spans="1:13" x14ac:dyDescent="0.25">
      <c r="A75" s="4" t="s">
        <v>6</v>
      </c>
      <c r="B75" s="6">
        <v>12890</v>
      </c>
      <c r="C75" s="35">
        <f t="shared" si="14"/>
        <v>1.1190403526645687E-4</v>
      </c>
      <c r="D75" s="17">
        <v>15.5434</v>
      </c>
      <c r="E75" s="17">
        <v>15.86</v>
      </c>
      <c r="F75" s="17">
        <v>15.34</v>
      </c>
      <c r="G75" s="24">
        <f>B75*D75</f>
        <v>200354.42600000001</v>
      </c>
      <c r="H75" s="29"/>
      <c r="J75" s="9"/>
      <c r="K75" s="9"/>
      <c r="L75" s="9"/>
      <c r="M75" s="10"/>
    </row>
    <row r="76" spans="1:13" x14ac:dyDescent="0.25">
      <c r="A76" s="5" t="s">
        <v>7</v>
      </c>
      <c r="B76" s="7">
        <v>2310</v>
      </c>
      <c r="C76" s="36">
        <f t="shared" si="14"/>
        <v>2.0054175443406935E-5</v>
      </c>
      <c r="D76" s="38">
        <v>15.466100000000001</v>
      </c>
      <c r="E76" s="18">
        <v>15.67</v>
      </c>
      <c r="F76" s="32">
        <v>15.34</v>
      </c>
      <c r="G76" s="23">
        <f>B76*D76</f>
        <v>35726.690999999999</v>
      </c>
      <c r="H76" s="29"/>
      <c r="J76" s="9"/>
      <c r="K76" s="9"/>
      <c r="L76" s="9"/>
      <c r="M76" s="10"/>
    </row>
    <row r="77" spans="1:13" x14ac:dyDescent="0.25">
      <c r="A77" s="14">
        <v>43949</v>
      </c>
      <c r="B77" s="15">
        <v>15200</v>
      </c>
      <c r="C77" s="35">
        <f t="shared" ref="C77:C79" si="15">B77/$M$4</f>
        <v>1.3195821070986381E-4</v>
      </c>
      <c r="D77" s="16">
        <v>16.544599999999999</v>
      </c>
      <c r="E77" s="16"/>
      <c r="F77" s="16"/>
      <c r="G77" s="22">
        <f>D77*B77</f>
        <v>251477.91999999998</v>
      </c>
      <c r="H77" s="29"/>
      <c r="J77" s="9"/>
      <c r="K77" s="9"/>
      <c r="L77" s="9"/>
      <c r="M77" s="10"/>
    </row>
    <row r="78" spans="1:13" x14ac:dyDescent="0.25">
      <c r="A78" s="4" t="s">
        <v>6</v>
      </c>
      <c r="B78" s="6">
        <v>12901</v>
      </c>
      <c r="C78" s="35">
        <f t="shared" si="15"/>
        <v>1.1199953133999691E-4</v>
      </c>
      <c r="D78" s="17">
        <v>16.5488</v>
      </c>
      <c r="E78" s="17">
        <v>16.91</v>
      </c>
      <c r="F78" s="17">
        <v>16.170000000000002</v>
      </c>
      <c r="G78" s="24">
        <f>B78*D78</f>
        <v>213496.06880000001</v>
      </c>
      <c r="H78" s="29"/>
      <c r="J78" s="9"/>
      <c r="K78" s="9"/>
      <c r="L78" s="9"/>
      <c r="M78" s="10"/>
    </row>
    <row r="79" spans="1:13" x14ac:dyDescent="0.25">
      <c r="A79" s="5" t="s">
        <v>7</v>
      </c>
      <c r="B79" s="7">
        <v>2299</v>
      </c>
      <c r="C79" s="36">
        <f t="shared" si="15"/>
        <v>1.9958679369866903E-5</v>
      </c>
      <c r="D79" s="38">
        <v>16.520600000000002</v>
      </c>
      <c r="E79" s="18">
        <v>16.68</v>
      </c>
      <c r="F79" s="32">
        <v>16.39</v>
      </c>
      <c r="G79" s="23">
        <f>B79*D79</f>
        <v>37980.859400000001</v>
      </c>
      <c r="H79" s="29"/>
      <c r="J79" s="9"/>
      <c r="K79" s="9"/>
      <c r="L79" s="9"/>
      <c r="M79" s="10"/>
    </row>
    <row r="80" spans="1:13" x14ac:dyDescent="0.25">
      <c r="A80" s="14">
        <v>43950</v>
      </c>
      <c r="B80" s="15">
        <v>15200</v>
      </c>
      <c r="C80" s="35">
        <f t="shared" ref="C80:C82" si="16">B80/$M$4</f>
        <v>1.3195821070986381E-4</v>
      </c>
      <c r="D80" s="16">
        <v>16.786000000000001</v>
      </c>
      <c r="E80" s="16"/>
      <c r="F80" s="16"/>
      <c r="G80" s="22">
        <f>D80*B80</f>
        <v>255147.2</v>
      </c>
      <c r="H80" s="29"/>
      <c r="J80" s="9"/>
      <c r="K80" s="9"/>
      <c r="L80" s="9"/>
      <c r="M80" s="10"/>
    </row>
    <row r="81" spans="1:13" x14ac:dyDescent="0.25">
      <c r="A81" s="4" t="s">
        <v>6</v>
      </c>
      <c r="B81" s="6">
        <v>11343</v>
      </c>
      <c r="C81" s="35">
        <f t="shared" si="16"/>
        <v>9.8473814742235867E-5</v>
      </c>
      <c r="D81" s="17">
        <v>16.7788</v>
      </c>
      <c r="E81" s="17">
        <v>16.940000000000001</v>
      </c>
      <c r="F81" s="17">
        <v>16.48</v>
      </c>
      <c r="G81" s="24">
        <f>B81*D81</f>
        <v>190321.9284</v>
      </c>
      <c r="H81" s="29"/>
      <c r="J81" s="9"/>
      <c r="K81" s="9"/>
      <c r="L81" s="9"/>
      <c r="M81" s="10"/>
    </row>
    <row r="82" spans="1:13" x14ac:dyDescent="0.25">
      <c r="A82" s="5" t="s">
        <v>7</v>
      </c>
      <c r="B82" s="7">
        <v>3857</v>
      </c>
      <c r="C82" s="36">
        <f t="shared" si="16"/>
        <v>3.3484395967627942E-5</v>
      </c>
      <c r="D82" s="38">
        <v>16.807200000000002</v>
      </c>
      <c r="E82" s="18">
        <v>16.850000000000001</v>
      </c>
      <c r="F82" s="32">
        <v>16.75</v>
      </c>
      <c r="G82" s="23">
        <f>B82*D82</f>
        <v>64825.370400000007</v>
      </c>
      <c r="H82" s="29"/>
      <c r="J82" s="9"/>
      <c r="K82" s="9"/>
      <c r="L82" s="9"/>
      <c r="M82" s="10"/>
    </row>
    <row r="83" spans="1:13" x14ac:dyDescent="0.25">
      <c r="A83" s="14">
        <v>43951</v>
      </c>
      <c r="B83" s="15">
        <v>15200</v>
      </c>
      <c r="C83" s="35">
        <f t="shared" ref="C83:C85" si="17">B83/$M$4</f>
        <v>1.3195821070986381E-4</v>
      </c>
      <c r="D83" s="16">
        <v>17.095300000000002</v>
      </c>
      <c r="E83" s="16"/>
      <c r="F83" s="16"/>
      <c r="G83" s="22">
        <f>D83*B83</f>
        <v>259848.56000000003</v>
      </c>
      <c r="H83" s="29"/>
      <c r="J83" s="9"/>
      <c r="K83" s="9"/>
      <c r="L83" s="9"/>
      <c r="M83" s="10"/>
    </row>
    <row r="84" spans="1:13" x14ac:dyDescent="0.25">
      <c r="A84" s="4" t="s">
        <v>6</v>
      </c>
      <c r="B84" s="6">
        <v>14826</v>
      </c>
      <c r="C84" s="35">
        <f t="shared" si="17"/>
        <v>1.2871134420950269E-4</v>
      </c>
      <c r="D84" s="17">
        <v>17.0975</v>
      </c>
      <c r="E84" s="17">
        <v>17.38</v>
      </c>
      <c r="F84" s="17">
        <v>16.66</v>
      </c>
      <c r="G84" s="24">
        <f>B84*D84</f>
        <v>253487.535</v>
      </c>
      <c r="H84" s="29"/>
      <c r="J84" s="9"/>
      <c r="K84" s="9"/>
      <c r="L84" s="9"/>
      <c r="M84" s="10"/>
    </row>
    <row r="85" spans="1:13" x14ac:dyDescent="0.25">
      <c r="A85" s="5" t="s">
        <v>7</v>
      </c>
      <c r="B85" s="7">
        <v>374</v>
      </c>
      <c r="C85" s="36">
        <f t="shared" si="17"/>
        <v>3.2468665003611226E-6</v>
      </c>
      <c r="D85" s="38">
        <v>17.0078</v>
      </c>
      <c r="E85" s="18">
        <v>17.02</v>
      </c>
      <c r="F85" s="32">
        <v>17</v>
      </c>
      <c r="G85" s="23">
        <f>B85*D85</f>
        <v>6360.9171999999999</v>
      </c>
      <c r="H85" s="29"/>
      <c r="J85" s="9"/>
      <c r="K85" s="9"/>
      <c r="L85" s="9"/>
      <c r="M85" s="10"/>
    </row>
    <row r="86" spans="1:13" x14ac:dyDescent="0.25">
      <c r="A86" s="14">
        <v>43955</v>
      </c>
      <c r="B86" s="15">
        <v>15200</v>
      </c>
      <c r="C86" s="35">
        <f t="shared" ref="C86:C88" si="18">B86/$M$4</f>
        <v>1.3195821070986381E-4</v>
      </c>
      <c r="D86" s="16">
        <v>16.287099999999999</v>
      </c>
      <c r="E86" s="16"/>
      <c r="F86" s="16"/>
      <c r="G86" s="22">
        <f>D86*B86</f>
        <v>247563.91999999998</v>
      </c>
      <c r="H86" s="29"/>
      <c r="J86" s="9"/>
      <c r="K86" s="9"/>
      <c r="L86" s="9"/>
      <c r="M86" s="10"/>
    </row>
    <row r="87" spans="1:13" x14ac:dyDescent="0.25">
      <c r="A87" s="4" t="s">
        <v>6</v>
      </c>
      <c r="B87" s="6">
        <v>12680</v>
      </c>
      <c r="C87" s="35">
        <f t="shared" si="18"/>
        <v>1.1008092840796534E-4</v>
      </c>
      <c r="D87" s="40">
        <v>16.2608</v>
      </c>
      <c r="E87" s="17">
        <v>16.52</v>
      </c>
      <c r="F87" s="17">
        <v>16.079999999999998</v>
      </c>
      <c r="G87" s="24">
        <f>B87*D87</f>
        <v>206186.94399999999</v>
      </c>
      <c r="H87" s="29"/>
      <c r="J87" s="9"/>
      <c r="K87" s="9"/>
      <c r="L87" s="9"/>
      <c r="M87" s="10"/>
    </row>
    <row r="88" spans="1:13" x14ac:dyDescent="0.25">
      <c r="A88" s="5" t="s">
        <v>7</v>
      </c>
      <c r="B88" s="7">
        <v>2520</v>
      </c>
      <c r="C88" s="36">
        <f t="shared" si="18"/>
        <v>2.1877282301898476E-5</v>
      </c>
      <c r="D88" s="18">
        <v>16.4192</v>
      </c>
      <c r="E88" s="18">
        <v>16.600000000000001</v>
      </c>
      <c r="F88" s="32">
        <v>16.079999999999998</v>
      </c>
      <c r="G88" s="23">
        <f>B88*D88</f>
        <v>41376.383999999998</v>
      </c>
      <c r="H88" s="29"/>
      <c r="J88" s="9"/>
      <c r="K88" s="9"/>
      <c r="L88" s="9"/>
      <c r="M88" s="10"/>
    </row>
    <row r="89" spans="1:13" x14ac:dyDescent="0.25">
      <c r="A89" s="14">
        <v>43956</v>
      </c>
      <c r="B89" s="15">
        <v>15200</v>
      </c>
      <c r="C89" s="35">
        <f t="shared" ref="C89:C91" si="19">B89/$M$4</f>
        <v>1.3195821070986381E-4</v>
      </c>
      <c r="D89" s="16">
        <v>16.790700000000001</v>
      </c>
      <c r="E89" s="16"/>
      <c r="F89" s="16"/>
      <c r="G89" s="22">
        <f>D89*B89</f>
        <v>255218.64</v>
      </c>
      <c r="H89" s="29"/>
      <c r="J89" s="9"/>
      <c r="K89" s="9"/>
      <c r="L89" s="9"/>
      <c r="M89" s="10"/>
    </row>
    <row r="90" spans="1:13" x14ac:dyDescent="0.25">
      <c r="A90" s="4" t="s">
        <v>6</v>
      </c>
      <c r="B90" s="6">
        <v>11554</v>
      </c>
      <c r="C90" s="35">
        <f t="shared" si="19"/>
        <v>1.0030560306195832E-4</v>
      </c>
      <c r="D90" s="17">
        <v>16.748200000000001</v>
      </c>
      <c r="E90" s="17">
        <v>17.12</v>
      </c>
      <c r="F90" s="17">
        <v>16.36</v>
      </c>
      <c r="G90" s="24">
        <f>B90*D90</f>
        <v>193508.7028</v>
      </c>
      <c r="H90" s="29"/>
      <c r="J90" s="9"/>
      <c r="K90" s="9"/>
      <c r="L90" s="9"/>
      <c r="M90" s="10"/>
    </row>
    <row r="91" spans="1:13" x14ac:dyDescent="0.25">
      <c r="A91" s="5" t="s">
        <v>7</v>
      </c>
      <c r="B91" s="7">
        <v>3646</v>
      </c>
      <c r="C91" s="36">
        <f t="shared" si="19"/>
        <v>3.1652607647905491E-5</v>
      </c>
      <c r="D91" s="38">
        <v>16.9251</v>
      </c>
      <c r="E91" s="18">
        <v>17.16</v>
      </c>
      <c r="F91" s="32">
        <v>16.440000000000001</v>
      </c>
      <c r="G91" s="23">
        <f>B91*D91</f>
        <v>61708.914600000004</v>
      </c>
      <c r="H91" s="29"/>
      <c r="J91" s="9"/>
      <c r="K91" s="9"/>
      <c r="L91" s="9"/>
      <c r="M91" s="10"/>
    </row>
    <row r="92" spans="1:13" x14ac:dyDescent="0.25">
      <c r="A92" s="14">
        <v>43957</v>
      </c>
      <c r="B92" s="15">
        <v>15200</v>
      </c>
      <c r="C92" s="35">
        <f t="shared" ref="C92:C94" si="20">B92/$M$4</f>
        <v>1.3195821070986381E-4</v>
      </c>
      <c r="D92" s="16">
        <v>17.194099999999999</v>
      </c>
      <c r="E92" s="16"/>
      <c r="F92" s="16"/>
      <c r="G92" s="22">
        <f>D92*B92</f>
        <v>261350.31999999998</v>
      </c>
      <c r="H92" s="29"/>
      <c r="J92" s="9"/>
      <c r="K92" s="9"/>
      <c r="L92" s="9"/>
      <c r="M92" s="10"/>
    </row>
    <row r="93" spans="1:13" x14ac:dyDescent="0.25">
      <c r="A93" s="4" t="s">
        <v>6</v>
      </c>
      <c r="B93" s="6">
        <v>14924</v>
      </c>
      <c r="C93" s="35">
        <f t="shared" si="20"/>
        <v>1.2956212741013206E-4</v>
      </c>
      <c r="D93" s="17">
        <v>17.190259999999999</v>
      </c>
      <c r="E93" s="17">
        <v>17.5</v>
      </c>
      <c r="F93" s="17">
        <v>16.93</v>
      </c>
      <c r="G93" s="24">
        <f>B93*D93</f>
        <v>256547.44023999997</v>
      </c>
      <c r="H93" s="29"/>
      <c r="J93" s="9"/>
      <c r="K93" s="9"/>
      <c r="L93" s="9"/>
      <c r="M93" s="10"/>
    </row>
    <row r="94" spans="1:13" x14ac:dyDescent="0.25">
      <c r="A94" s="5" t="s">
        <v>7</v>
      </c>
      <c r="B94" s="7">
        <v>276</v>
      </c>
      <c r="C94" s="36">
        <f t="shared" si="20"/>
        <v>2.3960832997317377E-6</v>
      </c>
      <c r="D94" s="38">
        <v>17.399999999999999</v>
      </c>
      <c r="E94" s="18">
        <v>17.399999999999999</v>
      </c>
      <c r="F94" s="32">
        <v>17.399999999999999</v>
      </c>
      <c r="G94" s="23">
        <f>B94*D94</f>
        <v>4802.3999999999996</v>
      </c>
      <c r="H94" s="29"/>
      <c r="J94" s="9"/>
      <c r="K94" s="9"/>
      <c r="L94" s="9"/>
      <c r="M94" s="10"/>
    </row>
    <row r="95" spans="1:13" x14ac:dyDescent="0.25">
      <c r="A95" s="14">
        <v>43958</v>
      </c>
      <c r="B95" s="15">
        <v>15200</v>
      </c>
      <c r="C95" s="35">
        <f t="shared" ref="C95:C97" si="21">B95/$M$4</f>
        <v>1.3195821070986381E-4</v>
      </c>
      <c r="D95" s="16">
        <v>16.7925</v>
      </c>
      <c r="E95" s="16"/>
      <c r="F95" s="16"/>
      <c r="G95" s="22">
        <f>D95*B95</f>
        <v>255246</v>
      </c>
      <c r="H95" s="29"/>
      <c r="J95" s="9"/>
      <c r="K95" s="9"/>
      <c r="L95" s="9"/>
      <c r="M95" s="10"/>
    </row>
    <row r="96" spans="1:13" x14ac:dyDescent="0.25">
      <c r="A96" s="4" t="s">
        <v>6</v>
      </c>
      <c r="B96" s="6">
        <v>12766</v>
      </c>
      <c r="C96" s="35">
        <f t="shared" si="21"/>
        <v>1.1082753407382378E-4</v>
      </c>
      <c r="D96" s="17">
        <v>16.82057</v>
      </c>
      <c r="E96" s="17">
        <v>17.28</v>
      </c>
      <c r="F96" s="17">
        <v>16.62</v>
      </c>
      <c r="G96" s="24">
        <f>B96*D96</f>
        <v>214731.39662000001</v>
      </c>
      <c r="H96" s="29"/>
      <c r="J96" s="9"/>
      <c r="K96" s="9"/>
      <c r="L96" s="9"/>
      <c r="M96" s="10"/>
    </row>
    <row r="97" spans="1:13" x14ac:dyDescent="0.25">
      <c r="A97" s="5" t="s">
        <v>7</v>
      </c>
      <c r="B97" s="7">
        <v>2434</v>
      </c>
      <c r="C97" s="36">
        <f t="shared" si="21"/>
        <v>2.1130676636040034E-5</v>
      </c>
      <c r="D97" s="18">
        <v>16.64547</v>
      </c>
      <c r="E97" s="18">
        <v>16.75</v>
      </c>
      <c r="F97" s="32">
        <v>16.61</v>
      </c>
      <c r="G97" s="23">
        <f>B97*D97</f>
        <v>40515.073980000001</v>
      </c>
      <c r="H97" s="29"/>
      <c r="J97" s="9"/>
      <c r="K97" s="9"/>
      <c r="L97" s="9"/>
      <c r="M97" s="10"/>
    </row>
    <row r="98" spans="1:13" x14ac:dyDescent="0.25">
      <c r="A98" s="14">
        <v>43959</v>
      </c>
      <c r="B98" s="15">
        <v>15200</v>
      </c>
      <c r="C98" s="35">
        <f t="shared" ref="C98:C100" si="22">B98/$M$4</f>
        <v>1.3195821070986381E-4</v>
      </c>
      <c r="D98" s="16">
        <v>16.8401</v>
      </c>
      <c r="E98" s="16"/>
      <c r="F98" s="16"/>
      <c r="G98" s="22">
        <f>D98*B98</f>
        <v>255969.52</v>
      </c>
      <c r="H98" s="29"/>
      <c r="J98" s="9"/>
      <c r="K98" s="9"/>
      <c r="L98" s="9"/>
      <c r="M98" s="10"/>
    </row>
    <row r="99" spans="1:13" x14ac:dyDescent="0.25">
      <c r="A99" s="4" t="s">
        <v>6</v>
      </c>
      <c r="B99" s="6">
        <v>13107</v>
      </c>
      <c r="C99" s="35">
        <f t="shared" si="22"/>
        <v>1.1378791235356481E-4</v>
      </c>
      <c r="D99" s="17">
        <v>16.830549999999999</v>
      </c>
      <c r="E99" s="17">
        <v>16.96</v>
      </c>
      <c r="F99" s="17">
        <v>16.66</v>
      </c>
      <c r="G99" s="24">
        <f>B99*D99</f>
        <v>220598.01884999999</v>
      </c>
      <c r="H99" s="29"/>
      <c r="J99" s="9"/>
      <c r="K99" s="9"/>
      <c r="L99" s="9"/>
      <c r="M99" s="10"/>
    </row>
    <row r="100" spans="1:13" x14ac:dyDescent="0.25">
      <c r="A100" s="5" t="s">
        <v>7</v>
      </c>
      <c r="B100" s="7">
        <v>2093</v>
      </c>
      <c r="C100" s="36">
        <f t="shared" si="22"/>
        <v>1.8170298356299011E-5</v>
      </c>
      <c r="D100" s="18">
        <v>16.899889999999999</v>
      </c>
      <c r="E100" s="18">
        <v>1.97</v>
      </c>
      <c r="F100" s="32">
        <v>16.690000000000001</v>
      </c>
      <c r="G100" s="23">
        <f>B100*D100</f>
        <v>35371.469769999996</v>
      </c>
      <c r="H100" s="29"/>
      <c r="J100" s="9"/>
      <c r="K100" s="9"/>
      <c r="L100" s="9"/>
      <c r="M100" s="10"/>
    </row>
    <row r="101" spans="1:13" x14ac:dyDescent="0.25">
      <c r="A101" s="14">
        <v>43962</v>
      </c>
      <c r="B101" s="15">
        <v>15200</v>
      </c>
      <c r="C101" s="35">
        <f t="shared" ref="C101:C103" si="23">B101/$M$4</f>
        <v>1.3195821070986381E-4</v>
      </c>
      <c r="D101" s="16">
        <v>16.468800000000002</v>
      </c>
      <c r="E101" s="16"/>
      <c r="F101" s="16"/>
      <c r="G101" s="22">
        <f>D101*B101</f>
        <v>250325.76000000004</v>
      </c>
      <c r="H101" s="29"/>
      <c r="J101" s="9"/>
      <c r="K101" s="9"/>
      <c r="L101" s="9"/>
      <c r="M101" s="10"/>
    </row>
    <row r="102" spans="1:13" x14ac:dyDescent="0.25">
      <c r="A102" s="4" t="s">
        <v>6</v>
      </c>
      <c r="B102" s="6">
        <v>14919</v>
      </c>
      <c r="C102" s="35">
        <f t="shared" si="23"/>
        <v>1.2951872010397752E-4</v>
      </c>
      <c r="D102" s="17">
        <v>16.474399999999999</v>
      </c>
      <c r="E102" s="17">
        <v>16.97</v>
      </c>
      <c r="F102" s="17">
        <v>16.170000000000002</v>
      </c>
      <c r="G102" s="24">
        <f>B102*D102</f>
        <v>245781.5736</v>
      </c>
      <c r="H102" s="29"/>
      <c r="J102" s="9"/>
      <c r="K102" s="9"/>
      <c r="L102" s="9"/>
      <c r="M102" s="10"/>
    </row>
    <row r="103" spans="1:13" x14ac:dyDescent="0.25">
      <c r="A103" s="5" t="s">
        <v>7</v>
      </c>
      <c r="B103" s="7">
        <v>281</v>
      </c>
      <c r="C103" s="36">
        <f t="shared" si="23"/>
        <v>2.4394906058862982E-6</v>
      </c>
      <c r="D103" s="18">
        <v>16.170000000000002</v>
      </c>
      <c r="E103" s="18">
        <v>16.170000000000002</v>
      </c>
      <c r="F103" s="32">
        <v>16.170000000000002</v>
      </c>
      <c r="G103" s="23">
        <f>B103*D103</f>
        <v>4543.7700000000004</v>
      </c>
      <c r="H103" s="29"/>
      <c r="J103" s="9"/>
      <c r="K103" s="9"/>
      <c r="L103" s="9"/>
      <c r="M103" s="10"/>
    </row>
    <row r="104" spans="1:13" x14ac:dyDescent="0.25">
      <c r="A104" s="14">
        <v>43963</v>
      </c>
      <c r="B104" s="15">
        <v>15200</v>
      </c>
      <c r="C104" s="35">
        <f t="shared" ref="C104:C106" si="24">B104/$M$4</f>
        <v>1.3195821070986381E-4</v>
      </c>
      <c r="D104" s="16">
        <v>16.254999999999999</v>
      </c>
      <c r="E104" s="16"/>
      <c r="F104" s="16"/>
      <c r="G104" s="22">
        <f>D104*B104</f>
        <v>247075.99999999997</v>
      </c>
      <c r="H104" s="29"/>
      <c r="J104" s="9"/>
      <c r="K104" s="9"/>
      <c r="L104" s="9"/>
      <c r="M104" s="10"/>
    </row>
    <row r="105" spans="1:13" x14ac:dyDescent="0.25">
      <c r="A105" s="4" t="s">
        <v>6</v>
      </c>
      <c r="B105" s="6">
        <v>13323</v>
      </c>
      <c r="C105" s="35">
        <f t="shared" si="24"/>
        <v>1.1566310797944181E-4</v>
      </c>
      <c r="D105" s="17">
        <v>16.248169999999998</v>
      </c>
      <c r="E105" s="17">
        <v>16.45</v>
      </c>
      <c r="F105" s="17">
        <v>15.92</v>
      </c>
      <c r="G105" s="24">
        <f>B105*D105</f>
        <v>216474.36890999999</v>
      </c>
      <c r="H105" s="29"/>
      <c r="J105" s="9"/>
      <c r="K105" s="9"/>
      <c r="L105" s="9"/>
      <c r="M105" s="10"/>
    </row>
    <row r="106" spans="1:13" x14ac:dyDescent="0.25">
      <c r="A106" s="5" t="s">
        <v>7</v>
      </c>
      <c r="B106" s="7">
        <v>1877</v>
      </c>
      <c r="C106" s="36">
        <f t="shared" si="24"/>
        <v>1.6295102730421997E-5</v>
      </c>
      <c r="D106" s="18">
        <v>16.303169</v>
      </c>
      <c r="E106" s="18">
        <v>16.37</v>
      </c>
      <c r="F106" s="32">
        <v>16.190000000000001</v>
      </c>
      <c r="G106" s="23">
        <f>B106*D106</f>
        <v>30601.048213000002</v>
      </c>
      <c r="H106" s="29"/>
      <c r="J106" s="9"/>
      <c r="K106" s="9"/>
      <c r="L106" s="9"/>
      <c r="M106" s="10"/>
    </row>
    <row r="107" spans="1:13" x14ac:dyDescent="0.25">
      <c r="A107" s="14">
        <v>43964</v>
      </c>
      <c r="B107" s="15">
        <v>15200</v>
      </c>
      <c r="C107" s="35">
        <f t="shared" ref="C107:C109" si="25">B107/$M$4</f>
        <v>1.3195821070986381E-4</v>
      </c>
      <c r="D107" s="16">
        <v>16.247499999999999</v>
      </c>
      <c r="E107" s="16"/>
      <c r="F107" s="16"/>
      <c r="G107" s="22">
        <f>D107*B107</f>
        <v>246961.99999999997</v>
      </c>
      <c r="H107" s="29"/>
      <c r="J107" s="9"/>
      <c r="K107" s="9"/>
      <c r="L107" s="9"/>
      <c r="M107" s="10"/>
    </row>
    <row r="108" spans="1:13" x14ac:dyDescent="0.25">
      <c r="A108" s="4" t="s">
        <v>6</v>
      </c>
      <c r="B108" s="6">
        <v>14663</v>
      </c>
      <c r="C108" s="35">
        <f t="shared" si="25"/>
        <v>1.2729626602886403E-4</v>
      </c>
      <c r="D108" s="17">
        <v>16.252800000000001</v>
      </c>
      <c r="E108" s="17">
        <v>16.579999999999998</v>
      </c>
      <c r="F108" s="17">
        <v>15.9</v>
      </c>
      <c r="G108" s="24">
        <f>B108*D108</f>
        <v>238314.8064</v>
      </c>
      <c r="H108" s="29"/>
      <c r="J108" s="9"/>
      <c r="K108" s="9"/>
      <c r="L108" s="9"/>
      <c r="M108" s="10"/>
    </row>
    <row r="109" spans="1:13" x14ac:dyDescent="0.25">
      <c r="A109" s="5" t="s">
        <v>7</v>
      </c>
      <c r="B109" s="7">
        <v>537</v>
      </c>
      <c r="C109" s="36">
        <f t="shared" si="25"/>
        <v>4.6619446809997941E-6</v>
      </c>
      <c r="D109" s="18">
        <v>16.102569800000001</v>
      </c>
      <c r="E109" s="18">
        <v>16.32</v>
      </c>
      <c r="F109" s="32">
        <v>15.9</v>
      </c>
      <c r="G109" s="23">
        <f>B109*D109</f>
        <v>8647.0799826000002</v>
      </c>
      <c r="H109" s="29"/>
      <c r="J109" s="9"/>
      <c r="K109" s="9"/>
      <c r="L109" s="9"/>
      <c r="M109" s="10"/>
    </row>
    <row r="110" spans="1:13" x14ac:dyDescent="0.25">
      <c r="A110" s="14">
        <v>43965</v>
      </c>
      <c r="B110" s="15">
        <v>15200</v>
      </c>
      <c r="C110" s="35">
        <f t="shared" ref="C110:C112" si="26">B110/$M$4</f>
        <v>1.3195821070986381E-4</v>
      </c>
      <c r="D110" s="16">
        <v>16.381399999999999</v>
      </c>
      <c r="E110" s="16"/>
      <c r="F110" s="16"/>
      <c r="G110" s="22">
        <f>D110*B110</f>
        <v>248997.28</v>
      </c>
      <c r="H110" s="29"/>
      <c r="J110" s="9"/>
      <c r="K110" s="9"/>
      <c r="L110" s="9"/>
      <c r="M110" s="10"/>
    </row>
    <row r="111" spans="1:13" x14ac:dyDescent="0.25">
      <c r="A111" s="4" t="s">
        <v>6</v>
      </c>
      <c r="B111" s="6">
        <v>13869</v>
      </c>
      <c r="C111" s="35">
        <f t="shared" si="26"/>
        <v>1.2040318581151982E-4</v>
      </c>
      <c r="D111" s="17">
        <v>16.385470000000002</v>
      </c>
      <c r="E111" s="17">
        <v>16.53</v>
      </c>
      <c r="F111" s="17">
        <v>15.95</v>
      </c>
      <c r="G111" s="24">
        <f>B111*D111</f>
        <v>227250.08343000003</v>
      </c>
      <c r="H111" s="29"/>
      <c r="J111" s="9"/>
      <c r="K111" s="9"/>
      <c r="L111" s="9"/>
      <c r="M111" s="10"/>
    </row>
    <row r="112" spans="1:13" x14ac:dyDescent="0.25">
      <c r="A112" s="5" t="s">
        <v>7</v>
      </c>
      <c r="B112" s="7">
        <v>1331</v>
      </c>
      <c r="C112" s="36">
        <f t="shared" si="26"/>
        <v>1.1555024898343995E-5</v>
      </c>
      <c r="D112" s="18">
        <v>16.3385</v>
      </c>
      <c r="E112" s="18">
        <v>16.53</v>
      </c>
      <c r="F112" s="32">
        <v>16.12</v>
      </c>
      <c r="G112" s="23">
        <f>B112*D112</f>
        <v>21746.5435</v>
      </c>
      <c r="H112" s="29"/>
      <c r="J112" s="9"/>
      <c r="K112" s="9"/>
      <c r="L112" s="9"/>
      <c r="M112" s="10"/>
    </row>
    <row r="113" spans="1:13" x14ac:dyDescent="0.25">
      <c r="A113" s="14">
        <v>43966</v>
      </c>
      <c r="B113" s="15">
        <v>15200</v>
      </c>
      <c r="C113" s="35">
        <f t="shared" ref="C113:C115" si="27">B113/$M$4</f>
        <v>1.3195821070986381E-4</v>
      </c>
      <c r="D113" s="16">
        <v>17.050999999999998</v>
      </c>
      <c r="E113" s="16"/>
      <c r="F113" s="16"/>
      <c r="G113" s="22">
        <f>D113*B113</f>
        <v>259175.19999999998</v>
      </c>
      <c r="H113" s="29"/>
      <c r="J113" s="9"/>
      <c r="K113" s="9"/>
      <c r="L113" s="9"/>
      <c r="M113" s="10"/>
    </row>
    <row r="114" spans="1:13" x14ac:dyDescent="0.25">
      <c r="A114" s="4" t="s">
        <v>6</v>
      </c>
      <c r="B114" s="6">
        <v>12489</v>
      </c>
      <c r="C114" s="35">
        <f t="shared" si="27"/>
        <v>1.0842276931286112E-4</v>
      </c>
      <c r="D114" s="17">
        <v>17.027480000000001</v>
      </c>
      <c r="E114" s="17">
        <v>17.28</v>
      </c>
      <c r="F114" s="17">
        <v>16.45</v>
      </c>
      <c r="G114" s="24">
        <f>B114*D114</f>
        <v>212656.19772</v>
      </c>
      <c r="H114" s="29"/>
      <c r="J114" s="9"/>
      <c r="K114" s="9"/>
      <c r="L114" s="9"/>
      <c r="M114" s="10"/>
    </row>
    <row r="115" spans="1:13" x14ac:dyDescent="0.25">
      <c r="A115" s="5" t="s">
        <v>7</v>
      </c>
      <c r="B115" s="7">
        <v>2711</v>
      </c>
      <c r="C115" s="36">
        <f t="shared" si="27"/>
        <v>2.3535441397002683E-5</v>
      </c>
      <c r="D115" s="18">
        <v>17.159459999999999</v>
      </c>
      <c r="E115" s="18">
        <v>17.2</v>
      </c>
      <c r="F115" s="32">
        <v>16.97</v>
      </c>
      <c r="G115" s="23">
        <f>B115*D115</f>
        <v>46519.296060000001</v>
      </c>
      <c r="H115" s="29"/>
      <c r="J115" s="9"/>
      <c r="K115" s="9"/>
      <c r="L115" s="9"/>
      <c r="M115" s="10"/>
    </row>
    <row r="116" spans="1:13" x14ac:dyDescent="0.25">
      <c r="A116" s="14">
        <v>43969</v>
      </c>
      <c r="B116" s="15">
        <v>15200</v>
      </c>
      <c r="C116" s="35">
        <f t="shared" ref="C116:C118" si="28">B116/$M$4</f>
        <v>1.3195821070986381E-4</v>
      </c>
      <c r="D116" s="16">
        <v>17.713200000000001</v>
      </c>
      <c r="E116" s="16"/>
      <c r="F116" s="16"/>
      <c r="G116" s="22">
        <f>D116*B116</f>
        <v>269240.64</v>
      </c>
      <c r="H116" s="29"/>
      <c r="J116" s="9"/>
      <c r="K116" s="9"/>
      <c r="L116" s="9"/>
      <c r="M116" s="10"/>
    </row>
    <row r="117" spans="1:13" x14ac:dyDescent="0.25">
      <c r="A117" s="4" t="s">
        <v>6</v>
      </c>
      <c r="B117" s="6">
        <v>15137</v>
      </c>
      <c r="C117" s="35">
        <f t="shared" si="28"/>
        <v>1.3141127865231634E-4</v>
      </c>
      <c r="D117" s="17">
        <v>17.713650000000001</v>
      </c>
      <c r="E117" s="17">
        <v>17.97</v>
      </c>
      <c r="F117" s="17">
        <v>17.28</v>
      </c>
      <c r="G117" s="24">
        <f>B117*D117</f>
        <v>268131.52004999999</v>
      </c>
      <c r="H117" s="29"/>
      <c r="J117" s="9"/>
      <c r="K117" s="9"/>
      <c r="L117" s="9"/>
      <c r="M117" s="10"/>
    </row>
    <row r="118" spans="1:13" x14ac:dyDescent="0.25">
      <c r="A118" s="5" t="s">
        <v>7</v>
      </c>
      <c r="B118" s="7">
        <v>63</v>
      </c>
      <c r="C118" s="36">
        <f t="shared" si="28"/>
        <v>5.4693205754746189E-7</v>
      </c>
      <c r="D118" s="18">
        <v>17.61</v>
      </c>
      <c r="E118" s="18">
        <v>17.61</v>
      </c>
      <c r="F118" s="32">
        <v>17.61</v>
      </c>
      <c r="G118" s="23">
        <f>B118*D118</f>
        <v>1109.43</v>
      </c>
      <c r="H118" s="29"/>
      <c r="J118" s="9"/>
      <c r="K118" s="9"/>
      <c r="L118" s="9"/>
      <c r="M118" s="10"/>
    </row>
    <row r="119" spans="1:13" x14ac:dyDescent="0.25">
      <c r="A119" s="14">
        <v>43970</v>
      </c>
      <c r="B119" s="15">
        <v>15200</v>
      </c>
      <c r="C119" s="35">
        <f t="shared" ref="C119:C121" si="29">B119/$M$4</f>
        <v>1.3195821070986381E-4</v>
      </c>
      <c r="D119" s="16">
        <v>17.416899999999998</v>
      </c>
      <c r="E119" s="16"/>
      <c r="F119" s="16"/>
      <c r="G119" s="22">
        <f>D119*B119</f>
        <v>264736.87999999995</v>
      </c>
      <c r="H119" s="29"/>
      <c r="J119" s="9"/>
      <c r="K119" s="9"/>
      <c r="L119" s="9"/>
      <c r="M119" s="10"/>
    </row>
    <row r="120" spans="1:13" x14ac:dyDescent="0.25">
      <c r="A120" s="4" t="s">
        <v>6</v>
      </c>
      <c r="B120" s="6">
        <v>13749</v>
      </c>
      <c r="C120" s="35">
        <f t="shared" si="29"/>
        <v>1.1936141046381036E-4</v>
      </c>
      <c r="D120" s="17">
        <v>17.415800000000001</v>
      </c>
      <c r="E120" s="17">
        <v>17.97</v>
      </c>
      <c r="F120" s="17">
        <v>16.899999999999999</v>
      </c>
      <c r="G120" s="24">
        <f>B120*D120</f>
        <v>239449.83420000001</v>
      </c>
      <c r="H120" s="29"/>
      <c r="J120" s="9"/>
      <c r="K120" s="9"/>
      <c r="L120" s="9"/>
      <c r="M120" s="10"/>
    </row>
    <row r="121" spans="1:13" x14ac:dyDescent="0.25">
      <c r="A121" s="5" t="s">
        <v>7</v>
      </c>
      <c r="B121" s="7">
        <v>1451</v>
      </c>
      <c r="C121" s="36">
        <f t="shared" si="29"/>
        <v>1.2596800246053447E-5</v>
      </c>
      <c r="D121" s="18">
        <v>17.42718</v>
      </c>
      <c r="E121" s="18">
        <v>17.559999999999999</v>
      </c>
      <c r="F121" s="32">
        <v>17.27</v>
      </c>
      <c r="G121" s="23">
        <f>B121*D121</f>
        <v>25286.838179999999</v>
      </c>
      <c r="H121" s="29"/>
      <c r="J121" s="9"/>
      <c r="K121" s="9"/>
      <c r="L121" s="9"/>
      <c r="M121" s="10"/>
    </row>
    <row r="122" spans="1:13" x14ac:dyDescent="0.25">
      <c r="A122" s="14">
        <v>43971</v>
      </c>
      <c r="B122" s="15">
        <v>15200</v>
      </c>
      <c r="C122" s="35">
        <f t="shared" ref="C122:C124" si="30">B122/$M$4</f>
        <v>1.3195821070986381E-4</v>
      </c>
      <c r="D122" s="16">
        <v>17.565300000000001</v>
      </c>
      <c r="E122" s="16"/>
      <c r="F122" s="16"/>
      <c r="G122" s="22">
        <f>D122*B122</f>
        <v>266992.56</v>
      </c>
      <c r="H122" s="29"/>
      <c r="J122" s="9"/>
      <c r="K122" s="9"/>
      <c r="L122" s="9"/>
      <c r="M122" s="10"/>
    </row>
    <row r="123" spans="1:13" x14ac:dyDescent="0.25">
      <c r="A123" s="4" t="s">
        <v>6</v>
      </c>
      <c r="B123" s="6">
        <v>11362</v>
      </c>
      <c r="C123" s="35">
        <f t="shared" si="30"/>
        <v>9.8638762505623203E-5</v>
      </c>
      <c r="D123" s="17">
        <v>17.5412</v>
      </c>
      <c r="E123" s="17">
        <v>17.829999999999998</v>
      </c>
      <c r="F123" s="17">
        <v>16.89</v>
      </c>
      <c r="G123" s="24">
        <f>B123*D123</f>
        <v>199303.11439999999</v>
      </c>
      <c r="H123" s="29"/>
      <c r="J123" s="9"/>
      <c r="K123" s="9"/>
      <c r="L123" s="9"/>
      <c r="M123" s="10"/>
    </row>
    <row r="124" spans="1:13" x14ac:dyDescent="0.25">
      <c r="A124" s="5" t="s">
        <v>7</v>
      </c>
      <c r="B124" s="7">
        <v>3838</v>
      </c>
      <c r="C124" s="36">
        <f t="shared" si="30"/>
        <v>3.3319448204240612E-5</v>
      </c>
      <c r="D124" s="18">
        <v>17.636700000000001</v>
      </c>
      <c r="E124" s="18">
        <v>17.91</v>
      </c>
      <c r="F124" s="32">
        <v>16.850000000000001</v>
      </c>
      <c r="G124" s="23">
        <f>B124*D124</f>
        <v>67689.654600000009</v>
      </c>
      <c r="H124" s="29"/>
      <c r="J124" s="9"/>
      <c r="K124" s="9"/>
      <c r="L124" s="9"/>
      <c r="M124" s="10"/>
    </row>
    <row r="125" spans="1:13" x14ac:dyDescent="0.25">
      <c r="A125" s="14">
        <v>43972</v>
      </c>
      <c r="B125" s="15">
        <v>15200</v>
      </c>
      <c r="C125" s="35">
        <f t="shared" ref="C125:C127" si="31">B125/$M$4</f>
        <v>1.3195821070986381E-4</v>
      </c>
      <c r="D125" s="16">
        <v>17.650600000000001</v>
      </c>
      <c r="E125" s="16"/>
      <c r="F125" s="16"/>
      <c r="G125" s="22">
        <f>D125*B125</f>
        <v>268289.12</v>
      </c>
      <c r="H125" s="29"/>
      <c r="J125" s="9"/>
      <c r="K125" s="9"/>
      <c r="L125" s="9"/>
      <c r="M125" s="10"/>
    </row>
    <row r="126" spans="1:13" x14ac:dyDescent="0.25">
      <c r="A126" s="4" t="s">
        <v>6</v>
      </c>
      <c r="B126" s="6">
        <v>13288</v>
      </c>
      <c r="C126" s="35">
        <f t="shared" si="31"/>
        <v>1.153592568363599E-4</v>
      </c>
      <c r="D126" s="17">
        <v>17.6736</v>
      </c>
      <c r="E126" s="17">
        <v>18.07</v>
      </c>
      <c r="F126" s="17">
        <v>17.23</v>
      </c>
      <c r="G126" s="24">
        <f>B126*D126</f>
        <v>234846.79680000001</v>
      </c>
      <c r="H126" s="29"/>
      <c r="J126" s="9"/>
      <c r="K126" s="9"/>
      <c r="L126" s="9"/>
      <c r="M126" s="10"/>
    </row>
    <row r="127" spans="1:13" x14ac:dyDescent="0.25">
      <c r="A127" s="5" t="s">
        <v>7</v>
      </c>
      <c r="B127" s="7">
        <v>1912</v>
      </c>
      <c r="C127" s="36">
        <f t="shared" si="31"/>
        <v>1.6598953873503922E-5</v>
      </c>
      <c r="D127" s="18">
        <v>17.490300000000001</v>
      </c>
      <c r="E127" s="18">
        <v>17.87</v>
      </c>
      <c r="F127" s="32">
        <v>17.329999999999998</v>
      </c>
      <c r="G127" s="23">
        <f>B127*D127</f>
        <v>33441.453600000001</v>
      </c>
      <c r="H127" s="29"/>
      <c r="J127" s="9"/>
      <c r="K127" s="9"/>
      <c r="L127" s="9"/>
      <c r="M127" s="10"/>
    </row>
    <row r="128" spans="1:13" x14ac:dyDescent="0.25">
      <c r="A128" s="14">
        <v>43973</v>
      </c>
      <c r="B128" s="15">
        <v>15100</v>
      </c>
      <c r="C128" s="35">
        <f t="shared" ref="C128:C130" si="32">B128/$M$4</f>
        <v>1.3109006458677261E-4</v>
      </c>
      <c r="D128" s="16">
        <v>18.0517</v>
      </c>
      <c r="E128" s="16"/>
      <c r="F128" s="16"/>
      <c r="G128" s="22">
        <f>D128*B128</f>
        <v>272580.67</v>
      </c>
      <c r="H128" s="29"/>
      <c r="J128" s="9"/>
      <c r="K128" s="9"/>
      <c r="L128" s="9"/>
      <c r="M128" s="10"/>
    </row>
    <row r="129" spans="1:13" x14ac:dyDescent="0.25">
      <c r="A129" s="4" t="s">
        <v>6</v>
      </c>
      <c r="B129" s="6">
        <v>14857</v>
      </c>
      <c r="C129" s="35">
        <f t="shared" si="32"/>
        <v>1.2898046950766097E-4</v>
      </c>
      <c r="D129" s="17">
        <v>18.046669999999999</v>
      </c>
      <c r="E129" s="17">
        <v>18.399999999999999</v>
      </c>
      <c r="F129" s="17">
        <v>17.510000000000002</v>
      </c>
      <c r="G129" s="24">
        <f>B129*D129</f>
        <v>268119.37618999998</v>
      </c>
      <c r="H129" s="29"/>
      <c r="J129" s="9"/>
      <c r="K129" s="9"/>
      <c r="L129" s="9"/>
      <c r="M129" s="10"/>
    </row>
    <row r="130" spans="1:13" x14ac:dyDescent="0.25">
      <c r="A130" s="5" t="s">
        <v>7</v>
      </c>
      <c r="B130" s="7">
        <v>243</v>
      </c>
      <c r="C130" s="36">
        <f t="shared" si="32"/>
        <v>2.1095950791116387E-6</v>
      </c>
      <c r="D130" s="18">
        <v>18.36</v>
      </c>
      <c r="E130" s="18">
        <v>18.36</v>
      </c>
      <c r="F130" s="32">
        <v>18.36</v>
      </c>
      <c r="G130" s="23">
        <f>B130*D130</f>
        <v>4461.4799999999996</v>
      </c>
      <c r="H130" s="29"/>
      <c r="J130" s="9"/>
      <c r="K130" s="9"/>
      <c r="L130" s="9"/>
      <c r="M130" s="10"/>
    </row>
    <row r="131" spans="1:13" x14ac:dyDescent="0.25">
      <c r="A131" s="14">
        <v>43976</v>
      </c>
      <c r="B131" s="15">
        <v>15200</v>
      </c>
      <c r="C131" s="35">
        <f t="shared" ref="C131:C133" si="33">B131/$M$4</f>
        <v>1.3195821070986381E-4</v>
      </c>
      <c r="D131" s="16">
        <v>18.561399999999999</v>
      </c>
      <c r="E131" s="16"/>
      <c r="F131" s="16"/>
      <c r="G131" s="22">
        <f>D131*B131</f>
        <v>282133.27999999997</v>
      </c>
      <c r="H131" s="29"/>
      <c r="J131" s="9"/>
      <c r="K131" s="9"/>
      <c r="L131" s="9"/>
      <c r="M131" s="10"/>
    </row>
    <row r="132" spans="1:13" x14ac:dyDescent="0.25">
      <c r="A132" s="4" t="s">
        <v>6</v>
      </c>
      <c r="B132" s="6">
        <v>10337</v>
      </c>
      <c r="C132" s="35">
        <f t="shared" si="33"/>
        <v>8.9740264743938311E-5</v>
      </c>
      <c r="D132" s="17">
        <v>18.571400000000001</v>
      </c>
      <c r="E132" s="17">
        <v>18.739999999999998</v>
      </c>
      <c r="F132" s="17">
        <v>18.38</v>
      </c>
      <c r="G132" s="24">
        <f>B132*D132</f>
        <v>191972.5618</v>
      </c>
      <c r="H132" s="29"/>
      <c r="J132" s="9"/>
      <c r="K132" s="9"/>
      <c r="L132" s="9"/>
      <c r="M132" s="10"/>
    </row>
    <row r="133" spans="1:13" x14ac:dyDescent="0.25">
      <c r="A133" s="5" t="s">
        <v>7</v>
      </c>
      <c r="B133" s="7">
        <v>4863</v>
      </c>
      <c r="C133" s="36">
        <f t="shared" si="33"/>
        <v>4.2217945965925505E-5</v>
      </c>
      <c r="D133" s="18">
        <v>18.54</v>
      </c>
      <c r="E133" s="18">
        <v>18.649999999999999</v>
      </c>
      <c r="F133" s="32">
        <v>18.440000000000001</v>
      </c>
      <c r="G133" s="23">
        <f>B133*D133</f>
        <v>90160.01999999999</v>
      </c>
      <c r="H133" s="29"/>
      <c r="J133" s="9"/>
      <c r="K133" s="9"/>
      <c r="L133" s="9"/>
      <c r="M133" s="10"/>
    </row>
    <row r="134" spans="1:13" x14ac:dyDescent="0.25">
      <c r="A134" s="14">
        <v>43977</v>
      </c>
      <c r="B134" s="15">
        <v>15100</v>
      </c>
      <c r="C134" s="35">
        <f t="shared" ref="C134:C136" si="34">B134/$M$4</f>
        <v>1.3109006458677261E-4</v>
      </c>
      <c r="D134" s="16">
        <v>18.423200000000001</v>
      </c>
      <c r="E134" s="16"/>
      <c r="F134" s="16"/>
      <c r="G134" s="22">
        <f>D134*B134</f>
        <v>278190.32</v>
      </c>
      <c r="H134" s="29"/>
      <c r="J134" s="9"/>
      <c r="K134" s="9"/>
      <c r="L134" s="9"/>
      <c r="M134" s="10"/>
    </row>
    <row r="135" spans="1:13" x14ac:dyDescent="0.25">
      <c r="A135" s="4" t="s">
        <v>6</v>
      </c>
      <c r="B135" s="6">
        <v>14627</v>
      </c>
      <c r="C135" s="35">
        <f t="shared" si="34"/>
        <v>1.2698373342455118E-4</v>
      </c>
      <c r="D135" s="17">
        <v>18.4236</v>
      </c>
      <c r="E135" s="17">
        <v>18.600000000000001</v>
      </c>
      <c r="F135" s="17">
        <v>18.190000000000001</v>
      </c>
      <c r="G135" s="24">
        <f>B135*D135</f>
        <v>269481.99719999998</v>
      </c>
      <c r="H135" s="29"/>
      <c r="J135" s="9"/>
      <c r="K135" s="9"/>
      <c r="L135" s="9"/>
      <c r="M135" s="10"/>
    </row>
    <row r="136" spans="1:13" x14ac:dyDescent="0.25">
      <c r="A136" s="5" t="s">
        <v>7</v>
      </c>
      <c r="B136" s="7">
        <v>473</v>
      </c>
      <c r="C136" s="36">
        <f t="shared" si="34"/>
        <v>4.1063311622214196E-6</v>
      </c>
      <c r="D136" s="18">
        <v>18.41</v>
      </c>
      <c r="E136" s="18">
        <v>18.41</v>
      </c>
      <c r="F136" s="32">
        <v>18.41</v>
      </c>
      <c r="G136" s="23">
        <f>B136*D136</f>
        <v>8707.93</v>
      </c>
      <c r="H136" s="29"/>
      <c r="J136" s="9"/>
      <c r="K136" s="9"/>
      <c r="L136" s="9"/>
      <c r="M136" s="10"/>
    </row>
    <row r="137" spans="1:13" x14ac:dyDescent="0.25">
      <c r="A137" s="14">
        <v>43978</v>
      </c>
      <c r="B137" s="15">
        <v>15100</v>
      </c>
      <c r="C137" s="35">
        <f t="shared" ref="C137:C139" si="35">B137/$M$4</f>
        <v>1.3109006458677261E-4</v>
      </c>
      <c r="D137" s="16">
        <v>18.5029</v>
      </c>
      <c r="E137" s="16"/>
      <c r="F137" s="16"/>
      <c r="G137" s="22">
        <f>D137*B137</f>
        <v>279393.78999999998</v>
      </c>
      <c r="H137" s="29"/>
      <c r="J137" s="9"/>
      <c r="K137" s="9"/>
      <c r="L137" s="9"/>
      <c r="M137" s="10"/>
    </row>
    <row r="138" spans="1:13" x14ac:dyDescent="0.25">
      <c r="A138" s="4" t="s">
        <v>6</v>
      </c>
      <c r="B138" s="6">
        <v>14034</v>
      </c>
      <c r="C138" s="35">
        <f t="shared" si="35"/>
        <v>1.2183562691462032E-4</v>
      </c>
      <c r="D138" s="17">
        <v>18.503</v>
      </c>
      <c r="E138" s="17">
        <v>18.739999999999998</v>
      </c>
      <c r="F138" s="17">
        <v>18.22</v>
      </c>
      <c r="G138" s="24">
        <f>B138*D138</f>
        <v>259671.10200000001</v>
      </c>
      <c r="H138" s="29"/>
      <c r="J138" s="9"/>
      <c r="K138" s="9"/>
      <c r="L138" s="9"/>
      <c r="M138" s="10"/>
    </row>
    <row r="139" spans="1:13" x14ac:dyDescent="0.25">
      <c r="A139" s="5" t="s">
        <v>7</v>
      </c>
      <c r="B139" s="7">
        <v>1066</v>
      </c>
      <c r="C139" s="36">
        <f t="shared" si="35"/>
        <v>9.2544376721522907E-6</v>
      </c>
      <c r="D139" s="18">
        <v>18.499700000000001</v>
      </c>
      <c r="E139" s="18">
        <v>18.66</v>
      </c>
      <c r="F139" s="32">
        <v>18.37</v>
      </c>
      <c r="G139" s="23">
        <f>B139*D139</f>
        <v>19720.680200000003</v>
      </c>
      <c r="H139" s="29"/>
      <c r="J139" s="9"/>
      <c r="K139" s="9"/>
      <c r="L139" s="9"/>
      <c r="M139" s="10"/>
    </row>
    <row r="140" spans="1:13" x14ac:dyDescent="0.25">
      <c r="A140" s="14">
        <v>43979</v>
      </c>
      <c r="B140" s="15">
        <v>15100</v>
      </c>
      <c r="C140" s="35">
        <f t="shared" ref="C140:C142" si="36">B140/$M$4</f>
        <v>1.3109006458677261E-4</v>
      </c>
      <c r="D140" s="16">
        <v>18.301100000000002</v>
      </c>
      <c r="E140" s="16"/>
      <c r="F140" s="16"/>
      <c r="G140" s="22">
        <f>D140*B140</f>
        <v>276346.61000000004</v>
      </c>
      <c r="H140" s="29"/>
      <c r="J140" s="9"/>
      <c r="K140" s="9"/>
      <c r="L140" s="9"/>
      <c r="M140" s="10"/>
    </row>
    <row r="141" spans="1:13" x14ac:dyDescent="0.25">
      <c r="A141" s="4" t="s">
        <v>6</v>
      </c>
      <c r="B141" s="6">
        <v>12846</v>
      </c>
      <c r="C141" s="35">
        <f t="shared" si="36"/>
        <v>1.1152205097229674E-4</v>
      </c>
      <c r="D141" s="17">
        <v>18.3065</v>
      </c>
      <c r="E141" s="17">
        <v>18.52</v>
      </c>
      <c r="F141" s="17">
        <v>18.059999999999999</v>
      </c>
      <c r="G141" s="24">
        <f>B141*D141</f>
        <v>235165.299</v>
      </c>
      <c r="H141" s="29"/>
      <c r="J141" s="9"/>
      <c r="K141" s="9"/>
      <c r="L141" s="9"/>
      <c r="M141" s="10"/>
    </row>
    <row r="142" spans="1:13" x14ac:dyDescent="0.25">
      <c r="A142" s="5" t="s">
        <v>7</v>
      </c>
      <c r="B142" s="7">
        <v>2254</v>
      </c>
      <c r="C142" s="36">
        <f t="shared" si="36"/>
        <v>1.9568013614475859E-5</v>
      </c>
      <c r="D142" s="18">
        <v>18.2697</v>
      </c>
      <c r="E142" s="18">
        <v>18.559999999999999</v>
      </c>
      <c r="F142" s="32">
        <v>18.07</v>
      </c>
      <c r="G142" s="23">
        <f>B142*D142</f>
        <v>41179.9038</v>
      </c>
      <c r="H142" s="29"/>
      <c r="J142" s="9"/>
      <c r="K142" s="9"/>
      <c r="L142" s="9"/>
      <c r="M142" s="10"/>
    </row>
    <row r="143" spans="1:13" x14ac:dyDescent="0.25">
      <c r="A143" s="14">
        <v>43980</v>
      </c>
      <c r="B143" s="15">
        <v>15100</v>
      </c>
      <c r="C143" s="35">
        <f t="shared" ref="C143:C145" si="37">B143/$M$4</f>
        <v>1.3109006458677261E-4</v>
      </c>
      <c r="D143" s="16">
        <v>17.901499999999999</v>
      </c>
      <c r="E143" s="16"/>
      <c r="F143" s="16"/>
      <c r="G143" s="22">
        <f>D143*B143</f>
        <v>270312.64999999997</v>
      </c>
      <c r="H143" s="29"/>
      <c r="J143" s="9"/>
      <c r="K143" s="9"/>
      <c r="L143" s="9"/>
      <c r="M143" s="10"/>
    </row>
    <row r="144" spans="1:13" x14ac:dyDescent="0.25">
      <c r="A144" s="4" t="s">
        <v>6</v>
      </c>
      <c r="B144" s="6">
        <v>14469</v>
      </c>
      <c r="C144" s="35">
        <f t="shared" si="37"/>
        <v>1.2561206255006708E-4</v>
      </c>
      <c r="D144" s="17">
        <v>17.909700000000001</v>
      </c>
      <c r="E144" s="17">
        <v>18.14</v>
      </c>
      <c r="F144" s="17">
        <v>17.670000000000002</v>
      </c>
      <c r="G144" s="24">
        <f>B144*D144</f>
        <v>259135.44930000001</v>
      </c>
      <c r="H144" s="29"/>
      <c r="J144" s="9"/>
      <c r="K144" s="9"/>
      <c r="L144" s="9"/>
      <c r="M144" s="10"/>
    </row>
    <row r="145" spans="1:13" x14ac:dyDescent="0.25">
      <c r="A145" s="5" t="s">
        <v>7</v>
      </c>
      <c r="B145" s="7">
        <v>631</v>
      </c>
      <c r="C145" s="36">
        <f t="shared" si="37"/>
        <v>5.4780020367055302E-6</v>
      </c>
      <c r="D145" s="18">
        <v>17.712900000000001</v>
      </c>
      <c r="E145" s="18">
        <v>18.14</v>
      </c>
      <c r="F145" s="32">
        <v>17.64</v>
      </c>
      <c r="G145" s="23">
        <f>B145*D145</f>
        <v>11176.839900000001</v>
      </c>
      <c r="H145" s="29"/>
      <c r="J145" s="9"/>
      <c r="K145" s="9"/>
      <c r="L145" s="9"/>
      <c r="M145" s="10"/>
    </row>
    <row r="146" spans="1:13" x14ac:dyDescent="0.25">
      <c r="A146" s="14">
        <v>43984</v>
      </c>
      <c r="B146" s="15">
        <v>15100</v>
      </c>
      <c r="C146" s="35">
        <f t="shared" ref="C146:C148" si="38">B146/$M$4</f>
        <v>1.3109006458677261E-4</v>
      </c>
      <c r="D146" s="16">
        <v>18.707599999999999</v>
      </c>
      <c r="E146" s="16"/>
      <c r="F146" s="16"/>
      <c r="G146" s="22">
        <f>D146*B146</f>
        <v>282484.76</v>
      </c>
      <c r="H146" s="29"/>
      <c r="J146" s="9"/>
      <c r="K146" s="9"/>
      <c r="L146" s="9"/>
      <c r="M146" s="10"/>
    </row>
    <row r="147" spans="1:13" x14ac:dyDescent="0.25">
      <c r="A147" s="4" t="s">
        <v>6</v>
      </c>
      <c r="B147" s="6">
        <v>12241</v>
      </c>
      <c r="C147" s="35">
        <f t="shared" si="38"/>
        <v>1.0626976692759493E-4</v>
      </c>
      <c r="D147" s="17">
        <v>18.660250000000001</v>
      </c>
      <c r="E147" s="17">
        <v>18.920000000000002</v>
      </c>
      <c r="F147" s="17">
        <v>18.22</v>
      </c>
      <c r="G147" s="24">
        <f>B147*D147</f>
        <v>228420.12025000001</v>
      </c>
      <c r="H147" s="29"/>
      <c r="J147" s="9"/>
      <c r="K147" s="9"/>
      <c r="L147" s="9"/>
      <c r="M147" s="10"/>
    </row>
    <row r="148" spans="1:13" x14ac:dyDescent="0.25">
      <c r="A148" s="5" t="s">
        <v>7</v>
      </c>
      <c r="B148" s="7">
        <v>2859</v>
      </c>
      <c r="C148" s="36">
        <f t="shared" si="38"/>
        <v>2.4820297659177674E-5</v>
      </c>
      <c r="D148" s="18">
        <v>18.9101</v>
      </c>
      <c r="E148" s="18">
        <v>19.02</v>
      </c>
      <c r="F148" s="32">
        <v>18.420000000000002</v>
      </c>
      <c r="G148" s="23">
        <f>B148*D148</f>
        <v>54063.975899999998</v>
      </c>
      <c r="H148" s="29"/>
      <c r="J148" s="9"/>
      <c r="K148" s="9"/>
      <c r="L148" s="9"/>
      <c r="M148" s="10"/>
    </row>
    <row r="149" spans="1:13" x14ac:dyDescent="0.25">
      <c r="A149" s="14">
        <v>43985</v>
      </c>
      <c r="B149" s="15">
        <v>15100</v>
      </c>
      <c r="C149" s="35">
        <f>B149/$M$4</f>
        <v>1.3109006458677261E-4</v>
      </c>
      <c r="D149" s="16">
        <v>19.330300000000001</v>
      </c>
      <c r="E149" s="16"/>
      <c r="F149" s="16"/>
      <c r="G149" s="22">
        <f>D149*B149</f>
        <v>291887.53000000003</v>
      </c>
      <c r="H149" s="29"/>
      <c r="J149" s="9"/>
      <c r="K149" s="9"/>
      <c r="L149" s="9"/>
      <c r="M149" s="10"/>
    </row>
    <row r="150" spans="1:13" x14ac:dyDescent="0.25">
      <c r="A150" s="4" t="s">
        <v>6</v>
      </c>
      <c r="B150" s="6">
        <v>14707</v>
      </c>
      <c r="C150" s="35">
        <f t="shared" ref="C150:C151" si="39">B150/$M$4</f>
        <v>1.2767825032302416E-4</v>
      </c>
      <c r="D150" s="17">
        <v>19.324999999999999</v>
      </c>
      <c r="E150" s="17">
        <v>19.63</v>
      </c>
      <c r="F150" s="17">
        <v>19</v>
      </c>
      <c r="G150" s="24">
        <f>B150*D150</f>
        <v>284212.77499999997</v>
      </c>
      <c r="H150" s="29"/>
      <c r="J150" s="9"/>
      <c r="K150" s="9"/>
      <c r="L150" s="9"/>
      <c r="M150" s="10"/>
    </row>
    <row r="151" spans="1:13" x14ac:dyDescent="0.25">
      <c r="A151" s="5" t="s">
        <v>7</v>
      </c>
      <c r="B151" s="7">
        <v>393</v>
      </c>
      <c r="C151" s="36">
        <f t="shared" si="39"/>
        <v>3.4118142637484526E-6</v>
      </c>
      <c r="D151" s="18">
        <v>19.53058</v>
      </c>
      <c r="E151" s="18">
        <v>19.54</v>
      </c>
      <c r="F151" s="32">
        <v>19.489999999999998</v>
      </c>
      <c r="G151" s="23">
        <f>B151*D151</f>
        <v>7675.5179400000006</v>
      </c>
      <c r="H151" s="29"/>
      <c r="J151" s="9"/>
      <c r="K151" s="9"/>
      <c r="L151" s="9"/>
      <c r="M151" s="10"/>
    </row>
    <row r="152" spans="1:13" x14ac:dyDescent="0.25">
      <c r="A152" s="14">
        <v>43986</v>
      </c>
      <c r="B152" s="15">
        <v>15100</v>
      </c>
      <c r="C152" s="35">
        <f>B152/$M$4</f>
        <v>1.3109006458677261E-4</v>
      </c>
      <c r="D152" s="16">
        <v>19.755500000000001</v>
      </c>
      <c r="E152" s="16"/>
      <c r="F152" s="16"/>
      <c r="G152" s="22">
        <f>D152*B152</f>
        <v>298308.05000000005</v>
      </c>
      <c r="H152" s="29"/>
      <c r="J152" s="9"/>
      <c r="K152" s="9"/>
      <c r="L152" s="9"/>
      <c r="M152" s="10"/>
    </row>
    <row r="153" spans="1:13" x14ac:dyDescent="0.25">
      <c r="A153" s="4" t="s">
        <v>6</v>
      </c>
      <c r="B153" s="6">
        <v>10740</v>
      </c>
      <c r="C153" s="35">
        <f t="shared" ref="C153:C154" si="40">B153/$M$4</f>
        <v>9.3238893619995876E-5</v>
      </c>
      <c r="D153" s="17">
        <v>19.752050000000001</v>
      </c>
      <c r="E153" s="17">
        <v>20</v>
      </c>
      <c r="F153" s="17">
        <v>19.350000000000001</v>
      </c>
      <c r="G153" s="24">
        <f>B153*D153</f>
        <v>212137.01699999999</v>
      </c>
      <c r="H153" s="29"/>
      <c r="J153" s="9"/>
      <c r="K153" s="9"/>
      <c r="L153" s="9"/>
      <c r="M153" s="10"/>
    </row>
    <row r="154" spans="1:13" x14ac:dyDescent="0.25">
      <c r="A154" s="5" t="s">
        <v>7</v>
      </c>
      <c r="B154" s="7">
        <v>4360</v>
      </c>
      <c r="C154" s="36">
        <f t="shared" si="40"/>
        <v>3.7851170966776727E-5</v>
      </c>
      <c r="D154" s="18">
        <v>19.76398</v>
      </c>
      <c r="E154" s="18">
        <v>20</v>
      </c>
      <c r="F154" s="32">
        <v>19.41</v>
      </c>
      <c r="G154" s="23">
        <f>B154*D154</f>
        <v>86170.952799999999</v>
      </c>
      <c r="H154" s="29"/>
      <c r="J154" s="9"/>
      <c r="K154" s="9"/>
      <c r="L154" s="9"/>
      <c r="M154" s="10"/>
    </row>
    <row r="155" spans="1:13" x14ac:dyDescent="0.25">
      <c r="A155" s="14">
        <v>43987</v>
      </c>
      <c r="B155" s="15">
        <v>15100</v>
      </c>
      <c r="C155" s="35">
        <f>B155/$M$4</f>
        <v>1.3109006458677261E-4</v>
      </c>
      <c r="D155" s="16">
        <v>20.544699999999999</v>
      </c>
      <c r="E155" s="16"/>
      <c r="F155" s="16"/>
      <c r="G155" s="22">
        <f>D155*B155</f>
        <v>310224.96999999997</v>
      </c>
      <c r="H155" s="29"/>
      <c r="J155" s="9"/>
      <c r="K155" s="9"/>
      <c r="L155" s="9"/>
      <c r="M155" s="10"/>
    </row>
    <row r="156" spans="1:13" x14ac:dyDescent="0.25">
      <c r="A156" s="4" t="s">
        <v>6</v>
      </c>
      <c r="B156" s="6">
        <v>11684</v>
      </c>
      <c r="C156" s="35">
        <f t="shared" ref="C156:C157" si="41">B156/$M$4</f>
        <v>1.0143419302197689E-4</v>
      </c>
      <c r="D156" s="17">
        <v>20.513950000000001</v>
      </c>
      <c r="E156" s="17">
        <v>21.16</v>
      </c>
      <c r="F156" s="17">
        <v>20.16</v>
      </c>
      <c r="G156" s="24">
        <f>B156*D156</f>
        <v>239684.99180000002</v>
      </c>
      <c r="H156" s="29"/>
      <c r="J156" s="9"/>
      <c r="K156" s="9"/>
      <c r="L156" s="9"/>
      <c r="M156" s="10"/>
    </row>
    <row r="157" spans="1:13" x14ac:dyDescent="0.25">
      <c r="A157" s="5" t="s">
        <v>7</v>
      </c>
      <c r="B157" s="7">
        <v>3416</v>
      </c>
      <c r="C157" s="36">
        <f t="shared" si="41"/>
        <v>2.965587156479571E-5</v>
      </c>
      <c r="D157" s="18">
        <v>20.55369</v>
      </c>
      <c r="E157" s="18">
        <v>21.16</v>
      </c>
      <c r="F157" s="32">
        <v>20.14</v>
      </c>
      <c r="G157" s="23">
        <f>B157*D157</f>
        <v>70211.405039999998</v>
      </c>
      <c r="H157" s="29"/>
      <c r="J157" s="9"/>
      <c r="K157" s="9"/>
      <c r="L157" s="9"/>
      <c r="M157" s="10"/>
    </row>
    <row r="158" spans="1:13" x14ac:dyDescent="0.25">
      <c r="A158" s="14">
        <v>43990</v>
      </c>
      <c r="B158" s="15">
        <v>15100</v>
      </c>
      <c r="C158" s="35">
        <f>B158/$M$4</f>
        <v>1.3109006458677261E-4</v>
      </c>
      <c r="D158" s="16">
        <v>21.514700000000001</v>
      </c>
      <c r="E158" s="16"/>
      <c r="F158" s="16"/>
      <c r="G158" s="22">
        <f>D158*B158</f>
        <v>324871.97000000003</v>
      </c>
      <c r="H158" s="29"/>
      <c r="J158" s="9"/>
      <c r="K158" s="9"/>
      <c r="L158" s="9"/>
      <c r="M158" s="10"/>
    </row>
    <row r="159" spans="1:13" x14ac:dyDescent="0.25">
      <c r="A159" s="4" t="s">
        <v>6</v>
      </c>
      <c r="B159" s="6">
        <v>13292</v>
      </c>
      <c r="C159" s="35">
        <f t="shared" ref="C159:C160" si="42">B159/$M$4</f>
        <v>1.1539398268128354E-4</v>
      </c>
      <c r="D159" s="20">
        <v>21.505500000000001</v>
      </c>
      <c r="E159" s="17">
        <v>21.84</v>
      </c>
      <c r="F159" s="17">
        <v>20.96</v>
      </c>
      <c r="G159" s="24">
        <f>B159*D159</f>
        <v>285851.10600000003</v>
      </c>
      <c r="H159" s="29"/>
      <c r="J159" s="9"/>
      <c r="K159" s="9"/>
      <c r="L159" s="9"/>
      <c r="M159" s="10"/>
    </row>
    <row r="160" spans="1:13" x14ac:dyDescent="0.25">
      <c r="A160" s="5" t="s">
        <v>7</v>
      </c>
      <c r="B160" s="7">
        <v>1808</v>
      </c>
      <c r="C160" s="36">
        <f t="shared" si="42"/>
        <v>1.5696081905489064E-5</v>
      </c>
      <c r="D160" s="18">
        <v>21.58259</v>
      </c>
      <c r="E160" s="18">
        <v>21.72</v>
      </c>
      <c r="F160" s="32">
        <v>21.32</v>
      </c>
      <c r="G160" s="23">
        <f>B160*D160</f>
        <v>39021.322719999996</v>
      </c>
      <c r="H160" s="29"/>
      <c r="J160" s="9"/>
      <c r="K160" s="9"/>
      <c r="L160" s="9"/>
      <c r="M160" s="10"/>
    </row>
    <row r="161" spans="1:13" x14ac:dyDescent="0.25">
      <c r="A161" s="14">
        <v>43991</v>
      </c>
      <c r="B161" s="15">
        <v>15100</v>
      </c>
      <c r="C161" s="35">
        <f>B161/$M$4</f>
        <v>1.3109006458677261E-4</v>
      </c>
      <c r="D161" s="16">
        <v>20.521799999999999</v>
      </c>
      <c r="E161" s="16"/>
      <c r="F161" s="16"/>
      <c r="G161" s="22">
        <f>D161*B161</f>
        <v>309879.18</v>
      </c>
      <c r="H161" s="29"/>
      <c r="J161" s="9"/>
      <c r="K161" s="9"/>
      <c r="L161" s="9"/>
      <c r="M161" s="10"/>
    </row>
    <row r="162" spans="1:13" x14ac:dyDescent="0.25">
      <c r="A162" s="4" t="s">
        <v>6</v>
      </c>
      <c r="B162" s="6">
        <v>13512</v>
      </c>
      <c r="C162" s="35">
        <f t="shared" ref="C162:C163" si="43">B162/$M$4</f>
        <v>1.173039041520842E-4</v>
      </c>
      <c r="D162" s="17">
        <v>20.538260000000001</v>
      </c>
      <c r="E162" s="17">
        <v>21.18</v>
      </c>
      <c r="F162" s="17">
        <v>20.28</v>
      </c>
      <c r="G162" s="24">
        <f>B162*D162</f>
        <v>277512.96912000002</v>
      </c>
      <c r="H162" s="29"/>
      <c r="J162" s="9"/>
      <c r="K162" s="9"/>
      <c r="L162" s="9"/>
      <c r="M162" s="10"/>
    </row>
    <row r="163" spans="1:13" x14ac:dyDescent="0.25">
      <c r="A163" s="5" t="s">
        <v>7</v>
      </c>
      <c r="B163" s="7">
        <v>1588</v>
      </c>
      <c r="C163" s="36">
        <f t="shared" si="43"/>
        <v>1.3786160434688404E-5</v>
      </c>
      <c r="D163" s="18">
        <v>20.38129</v>
      </c>
      <c r="E163" s="18">
        <v>20.5</v>
      </c>
      <c r="F163" s="32">
        <v>20.36</v>
      </c>
      <c r="G163" s="23">
        <f>B163*D163</f>
        <v>32365.488519999999</v>
      </c>
      <c r="H163" s="29"/>
      <c r="J163" s="9"/>
      <c r="K163" s="9"/>
      <c r="L163" s="9"/>
      <c r="M163" s="10"/>
    </row>
    <row r="164" spans="1:13" x14ac:dyDescent="0.25">
      <c r="A164" s="14">
        <v>43992</v>
      </c>
      <c r="B164" s="15">
        <v>15100</v>
      </c>
      <c r="C164" s="35">
        <f>B164/$M$4</f>
        <v>1.3109006458677261E-4</v>
      </c>
      <c r="D164" s="16">
        <v>20.0578</v>
      </c>
      <c r="E164" s="16"/>
      <c r="F164" s="16"/>
      <c r="G164" s="22">
        <f>D164*B164</f>
        <v>302872.78000000003</v>
      </c>
      <c r="H164" s="29"/>
      <c r="J164" s="9"/>
      <c r="K164" s="9"/>
      <c r="L164" s="9"/>
      <c r="M164" s="10"/>
    </row>
    <row r="165" spans="1:13" x14ac:dyDescent="0.25">
      <c r="A165" s="4" t="s">
        <v>6</v>
      </c>
      <c r="B165" s="6">
        <v>13904</v>
      </c>
      <c r="C165" s="35">
        <f t="shared" ref="C165:C166" si="44">B165/$M$4</f>
        <v>1.2070703695460174E-4</v>
      </c>
      <c r="D165" s="17">
        <v>20.04626</v>
      </c>
      <c r="E165" s="17">
        <v>20.46</v>
      </c>
      <c r="F165" s="17">
        <v>19.829999999999998</v>
      </c>
      <c r="G165" s="24">
        <f>B165*D165</f>
        <v>278723.19903999998</v>
      </c>
      <c r="H165" s="29"/>
      <c r="J165" s="9"/>
      <c r="K165" s="9"/>
      <c r="L165" s="9"/>
      <c r="M165" s="10"/>
    </row>
    <row r="166" spans="1:13" x14ac:dyDescent="0.25">
      <c r="A166" s="5" t="s">
        <v>7</v>
      </c>
      <c r="B166" s="7">
        <v>1196</v>
      </c>
      <c r="C166" s="36">
        <f t="shared" si="44"/>
        <v>1.0383027632170862E-5</v>
      </c>
      <c r="D166" s="18">
        <v>20.191870000000002</v>
      </c>
      <c r="E166" s="18">
        <v>20.46</v>
      </c>
      <c r="F166" s="32">
        <v>19.84</v>
      </c>
      <c r="G166" s="23">
        <f>B166*D166</f>
        <v>24149.47652</v>
      </c>
      <c r="H166" s="29"/>
      <c r="J166" s="9"/>
      <c r="K166" s="9"/>
      <c r="L166" s="9"/>
      <c r="M166" s="10"/>
    </row>
    <row r="167" spans="1:13" x14ac:dyDescent="0.25">
      <c r="A167" s="14">
        <v>43993</v>
      </c>
      <c r="B167" s="15">
        <v>15100</v>
      </c>
      <c r="C167" s="35">
        <f>B167/$M$4</f>
        <v>1.3109006458677261E-4</v>
      </c>
      <c r="D167" s="16">
        <v>19.042300000000001</v>
      </c>
      <c r="E167" s="16"/>
      <c r="F167" s="16"/>
      <c r="G167" s="22">
        <f>D167*B167</f>
        <v>287538.73000000004</v>
      </c>
      <c r="H167" s="29"/>
      <c r="J167" s="9"/>
      <c r="K167" s="9"/>
      <c r="L167" s="9"/>
      <c r="M167" s="10"/>
    </row>
    <row r="168" spans="1:13" x14ac:dyDescent="0.25">
      <c r="A168" s="4" t="s">
        <v>6</v>
      </c>
      <c r="B168" s="6">
        <v>10580</v>
      </c>
      <c r="C168" s="35">
        <f t="shared" ref="C168:C169" si="45">B168/$M$4</f>
        <v>9.1849859823049939E-5</v>
      </c>
      <c r="D168" s="17">
        <v>19.079000000000001</v>
      </c>
      <c r="E168" s="17">
        <v>19.46</v>
      </c>
      <c r="F168" s="17">
        <v>18.809999999999999</v>
      </c>
      <c r="G168" s="24">
        <f>B168*D168</f>
        <v>201855.82</v>
      </c>
      <c r="H168" s="29"/>
      <c r="J168" s="9"/>
      <c r="K168" s="9"/>
      <c r="L168" s="9"/>
      <c r="M168" s="10"/>
    </row>
    <row r="169" spans="1:13" x14ac:dyDescent="0.25">
      <c r="A169" s="5" t="s">
        <v>7</v>
      </c>
      <c r="B169" s="7">
        <v>4520</v>
      </c>
      <c r="C169" s="36">
        <f t="shared" si="45"/>
        <v>3.9240204763722658E-5</v>
      </c>
      <c r="D169" s="18">
        <v>18.956299999999999</v>
      </c>
      <c r="E169" s="18">
        <v>19.309999999999999</v>
      </c>
      <c r="F169" s="32">
        <v>18.72</v>
      </c>
      <c r="G169" s="23">
        <f>B169*D169</f>
        <v>85682.475999999995</v>
      </c>
      <c r="H169" s="29"/>
      <c r="J169" s="9"/>
      <c r="K169" s="9"/>
      <c r="L169" s="9"/>
      <c r="M169" s="10"/>
    </row>
    <row r="170" spans="1:13" x14ac:dyDescent="0.25">
      <c r="A170" s="14">
        <v>43994</v>
      </c>
      <c r="B170" s="15">
        <v>15100</v>
      </c>
      <c r="C170" s="35">
        <f>B170/$M$4</f>
        <v>1.3109006458677261E-4</v>
      </c>
      <c r="D170" s="16">
        <v>19.2319</v>
      </c>
      <c r="E170" s="16"/>
      <c r="F170" s="16"/>
      <c r="G170" s="22">
        <f>D170*B170</f>
        <v>290401.69</v>
      </c>
      <c r="H170" s="29"/>
      <c r="J170" s="9"/>
      <c r="K170" s="9"/>
      <c r="L170" s="9"/>
      <c r="M170" s="10"/>
    </row>
    <row r="171" spans="1:13" x14ac:dyDescent="0.25">
      <c r="A171" s="4" t="s">
        <v>6</v>
      </c>
      <c r="B171" s="6">
        <v>14956</v>
      </c>
      <c r="C171" s="35">
        <f t="shared" ref="C171:C172" si="46">B171/$M$4</f>
        <v>1.2983993416952125E-4</v>
      </c>
      <c r="D171" s="17">
        <v>19.23094</v>
      </c>
      <c r="E171" s="17">
        <v>19.71</v>
      </c>
      <c r="F171" s="17">
        <v>18.64</v>
      </c>
      <c r="G171" s="24">
        <f>B171*D171</f>
        <v>287617.93864000001</v>
      </c>
      <c r="H171" s="29"/>
      <c r="J171" s="9"/>
      <c r="K171" s="9"/>
      <c r="L171" s="9"/>
      <c r="M171" s="10"/>
    </row>
    <row r="172" spans="1:13" x14ac:dyDescent="0.25">
      <c r="A172" s="5" t="s">
        <v>7</v>
      </c>
      <c r="B172" s="7">
        <v>144</v>
      </c>
      <c r="C172" s="36">
        <f t="shared" si="46"/>
        <v>1.2501304172513414E-6</v>
      </c>
      <c r="D172" s="18">
        <v>19.329999999999998</v>
      </c>
      <c r="E172" s="18">
        <v>19.329999999999998</v>
      </c>
      <c r="F172" s="32">
        <v>19.329999999999998</v>
      </c>
      <c r="G172" s="23">
        <f>B172*D172</f>
        <v>2783.5199999999995</v>
      </c>
      <c r="H172" s="29"/>
      <c r="J172" s="9"/>
      <c r="K172" s="9"/>
      <c r="L172" s="9"/>
      <c r="M172" s="10"/>
    </row>
    <row r="173" spans="1:13" x14ac:dyDescent="0.25">
      <c r="A173" s="14">
        <v>43997</v>
      </c>
      <c r="B173" s="15">
        <v>15100</v>
      </c>
      <c r="C173" s="35">
        <f>B173/$M$4</f>
        <v>1.3109006458677261E-4</v>
      </c>
      <c r="D173" s="16">
        <v>18.7636</v>
      </c>
      <c r="E173" s="16"/>
      <c r="F173" s="16"/>
      <c r="G173" s="22">
        <f>D173*B173</f>
        <v>283330.36</v>
      </c>
      <c r="H173" s="29"/>
      <c r="J173" s="9"/>
      <c r="K173" s="9"/>
      <c r="L173" s="9"/>
      <c r="M173" s="10"/>
    </row>
    <row r="174" spans="1:13" x14ac:dyDescent="0.25">
      <c r="A174" s="4" t="s">
        <v>6</v>
      </c>
      <c r="B174" s="6">
        <v>11622</v>
      </c>
      <c r="C174" s="35">
        <f t="shared" ref="C174:C175" si="47">B174/$M$4</f>
        <v>1.0089594242566034E-4</v>
      </c>
      <c r="D174" s="17">
        <v>18.767880000000002</v>
      </c>
      <c r="E174" s="17">
        <v>19.100000000000001</v>
      </c>
      <c r="F174" s="17">
        <v>18.54</v>
      </c>
      <c r="G174" s="24">
        <f>B174*D174</f>
        <v>218120.30136000001</v>
      </c>
      <c r="H174" s="29"/>
      <c r="J174" s="9"/>
      <c r="K174" s="9"/>
      <c r="L174" s="9"/>
      <c r="M174" s="10"/>
    </row>
    <row r="175" spans="1:13" x14ac:dyDescent="0.25">
      <c r="A175" s="5" t="s">
        <v>7</v>
      </c>
      <c r="B175" s="7">
        <v>3478</v>
      </c>
      <c r="C175" s="36">
        <f t="shared" si="47"/>
        <v>3.019412216111226E-5</v>
      </c>
      <c r="D175" s="18">
        <v>18.749400000000001</v>
      </c>
      <c r="E175" s="18">
        <v>19.100000000000001</v>
      </c>
      <c r="F175" s="32">
        <v>18.63</v>
      </c>
      <c r="G175" s="23">
        <f>B175*D175</f>
        <v>65210.413200000003</v>
      </c>
      <c r="H175" s="29"/>
      <c r="J175" s="9"/>
      <c r="K175" s="9"/>
      <c r="L175" s="9"/>
      <c r="M175" s="10"/>
    </row>
    <row r="176" spans="1:13" x14ac:dyDescent="0.25">
      <c r="A176" s="14">
        <v>43998</v>
      </c>
      <c r="B176" s="15">
        <v>15120</v>
      </c>
      <c r="C176" s="35">
        <f>B176/$M$4</f>
        <v>1.3126369381139083E-4</v>
      </c>
      <c r="D176" s="16">
        <v>19.8611</v>
      </c>
      <c r="E176" s="16"/>
      <c r="F176" s="16"/>
      <c r="G176" s="22">
        <f>D176*B176</f>
        <v>300299.83199999999</v>
      </c>
      <c r="H176" s="29"/>
      <c r="J176" s="9"/>
      <c r="K176" s="9"/>
      <c r="L176" s="9"/>
      <c r="M176" s="10"/>
    </row>
    <row r="177" spans="1:13" x14ac:dyDescent="0.25">
      <c r="A177" s="4" t="s">
        <v>6</v>
      </c>
      <c r="B177" s="6">
        <v>13964</v>
      </c>
      <c r="C177" s="35">
        <f t="shared" ref="C177:C178" si="48">B177/$M$4</f>
        <v>1.2122792462845647E-4</v>
      </c>
      <c r="D177" s="17">
        <v>19.869499999999999</v>
      </c>
      <c r="E177" s="17">
        <v>20.100000000000001</v>
      </c>
      <c r="F177" s="17">
        <v>19.559999999999999</v>
      </c>
      <c r="G177" s="24">
        <f>B177*D177</f>
        <v>277457.69799999997</v>
      </c>
      <c r="H177" s="29"/>
      <c r="J177" s="9"/>
      <c r="K177" s="9"/>
      <c r="L177" s="9"/>
      <c r="M177" s="10"/>
    </row>
    <row r="178" spans="1:13" x14ac:dyDescent="0.25">
      <c r="A178" s="5" t="s">
        <v>7</v>
      </c>
      <c r="B178" s="7">
        <v>1156</v>
      </c>
      <c r="C178" s="36">
        <f t="shared" si="48"/>
        <v>1.003576918293438E-5</v>
      </c>
      <c r="D178" s="18">
        <v>19.759840000000001</v>
      </c>
      <c r="E178" s="18">
        <v>19.82</v>
      </c>
      <c r="F178" s="32">
        <v>19.670000000000002</v>
      </c>
      <c r="G178" s="23">
        <f>B178*D178</f>
        <v>22842.375039999999</v>
      </c>
      <c r="H178" s="29"/>
      <c r="J178" s="9"/>
      <c r="K178" s="9"/>
      <c r="L178" s="9"/>
      <c r="M178" s="10"/>
    </row>
    <row r="179" spans="1:13" x14ac:dyDescent="0.25">
      <c r="A179" s="14">
        <v>43999</v>
      </c>
      <c r="B179" s="15">
        <v>15100</v>
      </c>
      <c r="C179" s="35">
        <f>B179/$M$4</f>
        <v>1.3109006458677261E-4</v>
      </c>
      <c r="D179" s="16">
        <v>19.7346</v>
      </c>
      <c r="E179" s="16"/>
      <c r="F179" s="16"/>
      <c r="G179" s="22">
        <f>D179*B179</f>
        <v>297992.46000000002</v>
      </c>
      <c r="H179" s="29"/>
      <c r="J179" s="9"/>
      <c r="K179" s="9"/>
      <c r="L179" s="9"/>
      <c r="M179" s="10"/>
    </row>
    <row r="180" spans="1:13" x14ac:dyDescent="0.25">
      <c r="A180" s="4" t="s">
        <v>6</v>
      </c>
      <c r="B180" s="6">
        <v>12960</v>
      </c>
      <c r="C180" s="35">
        <f t="shared" ref="C180:C181" si="49">B180/$M$4</f>
        <v>1.1251173755262072E-4</v>
      </c>
      <c r="D180" s="17">
        <v>19.745200000000001</v>
      </c>
      <c r="E180" s="17">
        <v>19.95</v>
      </c>
      <c r="F180" s="17">
        <v>19.579999999999998</v>
      </c>
      <c r="G180" s="24">
        <f>B180*D180</f>
        <v>255897.79200000002</v>
      </c>
      <c r="H180" s="29"/>
      <c r="J180" s="9"/>
      <c r="K180" s="9"/>
      <c r="L180" s="9"/>
      <c r="M180" s="10"/>
    </row>
    <row r="181" spans="1:13" x14ac:dyDescent="0.25">
      <c r="A181" s="5" t="s">
        <v>7</v>
      </c>
      <c r="B181" s="7">
        <v>2140</v>
      </c>
      <c r="C181" s="36">
        <f t="shared" si="49"/>
        <v>1.8578327034151879E-5</v>
      </c>
      <c r="D181" s="18">
        <v>19.670570000000001</v>
      </c>
      <c r="E181" s="18">
        <v>19.97</v>
      </c>
      <c r="F181" s="32">
        <v>19.61</v>
      </c>
      <c r="G181" s="23">
        <f>B181*D181</f>
        <v>42095.019800000002</v>
      </c>
      <c r="H181" s="29"/>
      <c r="J181" s="9"/>
      <c r="K181" s="9"/>
      <c r="L181" s="9"/>
      <c r="M181" s="10"/>
    </row>
    <row r="182" spans="1:13" x14ac:dyDescent="0.25">
      <c r="A182" s="14">
        <v>44000</v>
      </c>
      <c r="B182" s="15">
        <v>15100</v>
      </c>
      <c r="C182" s="35">
        <f>B182/$M$4</f>
        <v>1.3109006458677261E-4</v>
      </c>
      <c r="D182" s="16">
        <v>19.761099999999999</v>
      </c>
      <c r="E182" s="16"/>
      <c r="F182" s="16"/>
      <c r="G182" s="22">
        <f>D182*B182</f>
        <v>298392.61</v>
      </c>
      <c r="H182" s="29"/>
      <c r="J182" s="9"/>
      <c r="K182" s="9"/>
      <c r="L182" s="9"/>
      <c r="M182" s="10"/>
    </row>
    <row r="183" spans="1:13" x14ac:dyDescent="0.25">
      <c r="A183" s="4" t="s">
        <v>6</v>
      </c>
      <c r="B183" s="6">
        <v>13757</v>
      </c>
      <c r="C183" s="35">
        <f t="shared" ref="C183:C184" si="50">B183/$M$4</f>
        <v>1.1943086215365766E-4</v>
      </c>
      <c r="D183" s="17">
        <v>19.761399999999998</v>
      </c>
      <c r="E183" s="17">
        <v>19.89</v>
      </c>
      <c r="F183" s="17">
        <v>19.399999999999999</v>
      </c>
      <c r="G183" s="24">
        <f>B183*D183</f>
        <v>271857.57979999995</v>
      </c>
      <c r="H183" s="29"/>
      <c r="J183" s="9"/>
      <c r="K183" s="9"/>
      <c r="L183" s="9"/>
      <c r="M183" s="10"/>
    </row>
    <row r="184" spans="1:13" x14ac:dyDescent="0.25">
      <c r="A184" s="5" t="s">
        <v>7</v>
      </c>
      <c r="B184" s="7">
        <v>1343</v>
      </c>
      <c r="C184" s="36">
        <f t="shared" si="50"/>
        <v>1.1659202433114941E-5</v>
      </c>
      <c r="D184" s="18">
        <v>19.757899999999999</v>
      </c>
      <c r="E184" s="18">
        <v>19.899999999999999</v>
      </c>
      <c r="F184" s="32">
        <v>19.649999999999999</v>
      </c>
      <c r="G184" s="23">
        <f>B184*D184</f>
        <v>26534.859700000001</v>
      </c>
      <c r="H184" s="29"/>
      <c r="J184" s="9"/>
      <c r="K184" s="9"/>
      <c r="L184" s="9"/>
      <c r="M184" s="10"/>
    </row>
    <row r="185" spans="1:13" x14ac:dyDescent="0.25">
      <c r="A185" s="14">
        <v>44001</v>
      </c>
      <c r="B185" s="15">
        <v>15100</v>
      </c>
      <c r="C185" s="35">
        <f>B185/$M$4</f>
        <v>1.3109006458677261E-4</v>
      </c>
      <c r="D185" s="16">
        <v>19.716000000000001</v>
      </c>
      <c r="E185" s="16"/>
      <c r="F185" s="16"/>
      <c r="G185" s="22">
        <f>D185*B185</f>
        <v>297711.60000000003</v>
      </c>
      <c r="H185" s="29"/>
      <c r="J185" s="9"/>
      <c r="K185" s="9"/>
      <c r="L185" s="9"/>
      <c r="M185" s="10"/>
    </row>
    <row r="186" spans="1:13" x14ac:dyDescent="0.25">
      <c r="A186" s="4" t="s">
        <v>6</v>
      </c>
      <c r="B186" s="6">
        <v>10408</v>
      </c>
      <c r="C186" s="35">
        <f t="shared" ref="C186:C187" si="51">B186/$M$4</f>
        <v>9.0356648491333061E-5</v>
      </c>
      <c r="D186" s="17">
        <v>19.700099999999999</v>
      </c>
      <c r="E186" s="17">
        <v>19.86</v>
      </c>
      <c r="F186" s="17">
        <v>19.57</v>
      </c>
      <c r="G186" s="24">
        <f>B186*D186</f>
        <v>205038.64079999999</v>
      </c>
      <c r="H186" s="29"/>
      <c r="J186" s="9"/>
      <c r="K186" s="9"/>
      <c r="L186" s="9"/>
      <c r="M186" s="10"/>
    </row>
    <row r="187" spans="1:13" x14ac:dyDescent="0.25">
      <c r="A187" s="5" t="s">
        <v>7</v>
      </c>
      <c r="B187" s="7">
        <v>4692</v>
      </c>
      <c r="C187" s="36">
        <f t="shared" si="51"/>
        <v>4.0733416095439541E-5</v>
      </c>
      <c r="D187" s="18">
        <v>19.751300000000001</v>
      </c>
      <c r="E187" s="18">
        <v>19.95</v>
      </c>
      <c r="F187" s="32">
        <v>19.600000000000001</v>
      </c>
      <c r="G187" s="23">
        <f>B187*D187</f>
        <v>92673.099600000001</v>
      </c>
      <c r="H187" s="29"/>
      <c r="J187" s="9"/>
      <c r="K187" s="9"/>
      <c r="L187" s="9"/>
      <c r="M187" s="10"/>
    </row>
    <row r="188" spans="1:13" x14ac:dyDescent="0.25">
      <c r="A188" s="14">
        <v>44004</v>
      </c>
      <c r="B188" s="15">
        <v>15100</v>
      </c>
      <c r="C188" s="35">
        <f>B188/$M$4</f>
        <v>1.3109006458677261E-4</v>
      </c>
      <c r="D188" s="16">
        <v>19.275500000000001</v>
      </c>
      <c r="E188" s="16"/>
      <c r="F188" s="16"/>
      <c r="G188" s="22">
        <f>D188*B188</f>
        <v>291060.05</v>
      </c>
      <c r="H188" s="29"/>
      <c r="J188" s="9"/>
      <c r="K188" s="9"/>
      <c r="L188" s="9"/>
      <c r="M188" s="10"/>
    </row>
    <row r="189" spans="1:13" x14ac:dyDescent="0.25">
      <c r="A189" s="4" t="s">
        <v>6</v>
      </c>
      <c r="B189" s="6">
        <v>11881</v>
      </c>
      <c r="C189" s="35">
        <f t="shared" ref="C189:C190" si="52">B189/$M$4</f>
        <v>1.0314444088446658E-4</v>
      </c>
      <c r="D189" s="17">
        <v>19.293869202928999</v>
      </c>
      <c r="E189" s="17">
        <v>19.53</v>
      </c>
      <c r="F189" s="17">
        <v>19.100000000000001</v>
      </c>
      <c r="G189" s="24">
        <f>B189*D189</f>
        <v>229230.45999999944</v>
      </c>
      <c r="H189" s="29"/>
      <c r="J189" s="9"/>
      <c r="K189" s="9"/>
      <c r="L189" s="9"/>
      <c r="M189" s="10"/>
    </row>
    <row r="190" spans="1:13" x14ac:dyDescent="0.25">
      <c r="A190" s="5" t="s">
        <v>7</v>
      </c>
      <c r="B190" s="7">
        <v>3219</v>
      </c>
      <c r="C190" s="36">
        <f t="shared" si="52"/>
        <v>2.7945623702306027E-5</v>
      </c>
      <c r="D190" s="18">
        <v>19.207657657657652</v>
      </c>
      <c r="E190" s="18">
        <v>19.260000000000002</v>
      </c>
      <c r="F190" s="32">
        <v>19.18</v>
      </c>
      <c r="G190" s="23">
        <f>B190*D190</f>
        <v>61829.449999999983</v>
      </c>
      <c r="H190" s="29"/>
      <c r="J190" s="9"/>
      <c r="K190" s="9"/>
      <c r="L190" s="9"/>
      <c r="M190" s="10"/>
    </row>
    <row r="191" spans="1:13" x14ac:dyDescent="0.25">
      <c r="A191" s="14">
        <v>44005</v>
      </c>
      <c r="B191" s="15">
        <v>15100</v>
      </c>
      <c r="C191" s="35">
        <f>B191/$M$4</f>
        <v>1.3109006458677261E-4</v>
      </c>
      <c r="D191" s="16">
        <v>19.767399999999999</v>
      </c>
      <c r="E191" s="16"/>
      <c r="F191" s="16"/>
      <c r="G191" s="22">
        <f>D191*B191</f>
        <v>298487.74</v>
      </c>
      <c r="H191" s="29"/>
      <c r="J191" s="9"/>
      <c r="K191" s="9"/>
      <c r="L191" s="9"/>
      <c r="M191" s="10"/>
    </row>
    <row r="192" spans="1:13" x14ac:dyDescent="0.25">
      <c r="A192" s="4" t="s">
        <v>6</v>
      </c>
      <c r="B192" s="6">
        <v>13761</v>
      </c>
      <c r="C192" s="35">
        <f t="shared" ref="C192:C193" si="53">B192/$M$4</f>
        <v>1.1946558799858131E-4</v>
      </c>
      <c r="D192" s="17">
        <v>19.775316474093401</v>
      </c>
      <c r="E192" s="17">
        <v>19.96</v>
      </c>
      <c r="F192" s="17">
        <v>19.350000000000001</v>
      </c>
      <c r="G192" s="24">
        <f>B192*D192</f>
        <v>272128.12999999931</v>
      </c>
      <c r="H192" s="29"/>
      <c r="J192" s="9"/>
      <c r="K192" s="9"/>
      <c r="L192" s="9"/>
      <c r="M192" s="10"/>
    </row>
    <row r="193" spans="1:13" x14ac:dyDescent="0.25">
      <c r="A193" s="5" t="s">
        <v>7</v>
      </c>
      <c r="B193" s="7">
        <v>1339</v>
      </c>
      <c r="C193" s="36">
        <f t="shared" si="53"/>
        <v>1.1624476588191293E-5</v>
      </c>
      <c r="D193" s="18">
        <v>19.686564600448094</v>
      </c>
      <c r="E193" s="18">
        <v>19.690000000000001</v>
      </c>
      <c r="F193" s="32">
        <v>19.63</v>
      </c>
      <c r="G193" s="23">
        <f>B193*D193</f>
        <v>26360.309999999998</v>
      </c>
      <c r="H193" s="29"/>
      <c r="J193" s="9"/>
      <c r="K193" s="9"/>
      <c r="L193" s="9"/>
      <c r="M193" s="10"/>
    </row>
    <row r="194" spans="1:13" x14ac:dyDescent="0.25">
      <c r="A194" s="14">
        <v>44006</v>
      </c>
      <c r="B194" s="15">
        <v>15100</v>
      </c>
      <c r="C194" s="35">
        <f>B194/$M$4</f>
        <v>1.3109006458677261E-4</v>
      </c>
      <c r="D194" s="16">
        <v>19.281400000000001</v>
      </c>
      <c r="E194" s="16"/>
      <c r="F194" s="16"/>
      <c r="G194" s="22">
        <f>D194*B194</f>
        <v>291149.14</v>
      </c>
      <c r="H194" s="29"/>
      <c r="J194" s="9"/>
      <c r="K194" s="9"/>
      <c r="L194" s="9"/>
      <c r="M194" s="10"/>
    </row>
    <row r="195" spans="1:13" x14ac:dyDescent="0.25">
      <c r="A195" s="4" t="s">
        <v>6</v>
      </c>
      <c r="B195" s="6">
        <v>11217</v>
      </c>
      <c r="C195" s="35">
        <f t="shared" ref="C195:C196" si="54">B195/$M$4</f>
        <v>9.7379950627140947E-5</v>
      </c>
      <c r="D195" s="17">
        <v>19.288906124632302</v>
      </c>
      <c r="E195" s="17">
        <v>19.66</v>
      </c>
      <c r="F195" s="17">
        <v>18.89</v>
      </c>
      <c r="G195" s="24">
        <f>B195*D195</f>
        <v>216363.66000000053</v>
      </c>
      <c r="H195" s="29"/>
      <c r="J195" s="9"/>
      <c r="K195" s="9"/>
      <c r="L195" s="9"/>
      <c r="M195" s="10"/>
    </row>
    <row r="196" spans="1:13" x14ac:dyDescent="0.25">
      <c r="A196" s="5" t="s">
        <v>7</v>
      </c>
      <c r="B196" s="7">
        <v>3883</v>
      </c>
      <c r="C196" s="36">
        <f t="shared" si="54"/>
        <v>3.3710113959631656E-5</v>
      </c>
      <c r="D196" s="18">
        <v>19.259616276075207</v>
      </c>
      <c r="E196" s="18">
        <v>19.739999999999998</v>
      </c>
      <c r="F196" s="32">
        <v>18.91</v>
      </c>
      <c r="G196" s="23">
        <f>B196*D196</f>
        <v>74785.090000000026</v>
      </c>
      <c r="H196" s="29"/>
      <c r="J196" s="9"/>
      <c r="K196" s="9"/>
      <c r="L196" s="9"/>
      <c r="M196" s="10"/>
    </row>
    <row r="197" spans="1:13" x14ac:dyDescent="0.25">
      <c r="A197" s="14">
        <v>44007</v>
      </c>
      <c r="B197" s="15">
        <v>15100</v>
      </c>
      <c r="C197" s="35">
        <f>B197/$M$4</f>
        <v>1.3109006458677261E-4</v>
      </c>
      <c r="D197" s="16">
        <v>18.9513</v>
      </c>
      <c r="E197" s="16"/>
      <c r="F197" s="16"/>
      <c r="G197" s="22">
        <f>D197*B197</f>
        <v>286164.63</v>
      </c>
      <c r="H197" s="29"/>
      <c r="J197" s="9"/>
      <c r="K197" s="9"/>
      <c r="L197" s="9"/>
      <c r="M197" s="10"/>
    </row>
    <row r="198" spans="1:13" x14ac:dyDescent="0.25">
      <c r="A198" s="4" t="s">
        <v>6</v>
      </c>
      <c r="B198" s="6">
        <v>12704</v>
      </c>
      <c r="C198" s="35">
        <f t="shared" ref="C198:C199" si="55">B198/$M$4</f>
        <v>1.1028928347750723E-4</v>
      </c>
      <c r="D198" s="17">
        <v>18.9487374055416</v>
      </c>
      <c r="E198" s="17">
        <v>19.149999999999999</v>
      </c>
      <c r="F198" s="17">
        <v>18.600000000000001</v>
      </c>
      <c r="G198" s="24">
        <f>B198*D198</f>
        <v>240724.76000000047</v>
      </c>
      <c r="H198" s="29"/>
      <c r="J198" s="9"/>
      <c r="K198" s="9"/>
      <c r="L198" s="9"/>
      <c r="M198" s="10"/>
    </row>
    <row r="199" spans="1:13" x14ac:dyDescent="0.25">
      <c r="A199" s="5" t="s">
        <v>7</v>
      </c>
      <c r="B199" s="7">
        <v>2396</v>
      </c>
      <c r="C199" s="36">
        <f t="shared" si="55"/>
        <v>2.0800781109265374E-5</v>
      </c>
      <c r="D199" s="18">
        <v>18.965016694490821</v>
      </c>
      <c r="E199" s="18">
        <v>19.09</v>
      </c>
      <c r="F199" s="32">
        <v>18.88</v>
      </c>
      <c r="G199" s="23">
        <f>B199*D199</f>
        <v>45440.180000000008</v>
      </c>
      <c r="H199" s="29"/>
      <c r="J199" s="9"/>
      <c r="K199" s="9"/>
      <c r="L199" s="9"/>
      <c r="M199" s="10"/>
    </row>
    <row r="200" spans="1:13" x14ac:dyDescent="0.25">
      <c r="A200" s="14">
        <v>44008</v>
      </c>
      <c r="B200" s="15">
        <v>15100</v>
      </c>
      <c r="C200" s="35">
        <f>B200/$M$4</f>
        <v>1.3109006458677261E-4</v>
      </c>
      <c r="D200" s="16">
        <v>19.2561</v>
      </c>
      <c r="E200" s="16"/>
      <c r="F200" s="16"/>
      <c r="G200" s="22">
        <f>D200*B200</f>
        <v>290767.11</v>
      </c>
      <c r="H200" s="29"/>
      <c r="J200" s="9"/>
      <c r="K200" s="9"/>
      <c r="L200" s="9"/>
      <c r="M200" s="10"/>
    </row>
    <row r="201" spans="1:13" x14ac:dyDescent="0.25">
      <c r="A201" s="4" t="s">
        <v>6</v>
      </c>
      <c r="B201" s="6">
        <v>14775</v>
      </c>
      <c r="C201" s="35">
        <f t="shared" ref="C201:C202" si="56">B201/$M$4</f>
        <v>1.2826858968672617E-4</v>
      </c>
      <c r="D201" s="17">
        <v>19.256881218274099</v>
      </c>
      <c r="E201" s="17">
        <v>19.37</v>
      </c>
      <c r="F201" s="17">
        <v>19.05</v>
      </c>
      <c r="G201" s="24">
        <f>B201*D201</f>
        <v>284520.41999999981</v>
      </c>
      <c r="H201" s="29"/>
      <c r="J201" s="9"/>
      <c r="K201" s="9"/>
      <c r="L201" s="9"/>
      <c r="M201" s="10"/>
    </row>
    <row r="202" spans="1:13" x14ac:dyDescent="0.25">
      <c r="A202" s="5" t="s">
        <v>7</v>
      </c>
      <c r="B202" s="7">
        <v>325</v>
      </c>
      <c r="C202" s="36">
        <f t="shared" si="56"/>
        <v>2.8214749000464301E-6</v>
      </c>
      <c r="D202" s="18">
        <v>19.219846153846181</v>
      </c>
      <c r="E202" s="18">
        <v>19.34</v>
      </c>
      <c r="F202" s="32">
        <v>19.190000000000001</v>
      </c>
      <c r="G202" s="23">
        <f>B202*D202</f>
        <v>6246.4500000000089</v>
      </c>
      <c r="H202" s="29"/>
      <c r="J202" s="9"/>
      <c r="K202" s="9"/>
      <c r="L202" s="9"/>
      <c r="M202" s="10"/>
    </row>
    <row r="203" spans="1:13" x14ac:dyDescent="0.25">
      <c r="A203" s="14">
        <v>44011</v>
      </c>
      <c r="B203" s="15">
        <v>15200</v>
      </c>
      <c r="C203" s="35">
        <f>B203/$M$4</f>
        <v>1.3195821070986381E-4</v>
      </c>
      <c r="D203" s="16">
        <v>19.330100000000002</v>
      </c>
      <c r="E203" s="16"/>
      <c r="F203" s="16"/>
      <c r="G203" s="22">
        <f>D203*B203</f>
        <v>293817.52</v>
      </c>
      <c r="H203" s="29"/>
      <c r="J203" s="9"/>
      <c r="K203" s="9"/>
      <c r="L203" s="9"/>
      <c r="M203" s="10"/>
    </row>
    <row r="204" spans="1:13" x14ac:dyDescent="0.25">
      <c r="A204" s="4" t="s">
        <v>6</v>
      </c>
      <c r="B204" s="6">
        <v>13006</v>
      </c>
      <c r="C204" s="35">
        <f t="shared" ref="C204:C205" si="57">B204/$M$4</f>
        <v>1.1291108476924268E-4</v>
      </c>
      <c r="D204" s="17">
        <v>19.314375672766399</v>
      </c>
      <c r="E204" s="39">
        <v>19.52</v>
      </c>
      <c r="F204" s="17">
        <v>19.010000000000002</v>
      </c>
      <c r="G204" s="24">
        <f>B204*D204</f>
        <v>251202.76999999979</v>
      </c>
      <c r="H204" s="29"/>
      <c r="J204" s="9"/>
      <c r="K204" s="9"/>
      <c r="L204" s="9"/>
      <c r="M204" s="10"/>
    </row>
    <row r="205" spans="1:13" x14ac:dyDescent="0.25">
      <c r="A205" s="5" t="s">
        <v>7</v>
      </c>
      <c r="B205" s="7">
        <v>2194</v>
      </c>
      <c r="C205" s="36">
        <f t="shared" si="57"/>
        <v>1.9047125940621131E-5</v>
      </c>
      <c r="D205" s="18">
        <v>19.4232452142206</v>
      </c>
      <c r="E205" s="18">
        <v>19.489999999999998</v>
      </c>
      <c r="F205" s="32">
        <v>19.29</v>
      </c>
      <c r="G205" s="23">
        <f>B205*D205</f>
        <v>42614.6</v>
      </c>
      <c r="H205" s="29"/>
      <c r="J205" s="9"/>
      <c r="K205" s="9"/>
      <c r="L205" s="9"/>
      <c r="M205" s="10"/>
    </row>
    <row r="206" spans="1:13" x14ac:dyDescent="0.25">
      <c r="A206" s="14">
        <v>44012</v>
      </c>
      <c r="B206" s="15">
        <v>15214</v>
      </c>
      <c r="C206" s="35">
        <f>B206/$M$4</f>
        <v>1.3207975116709658E-4</v>
      </c>
      <c r="D206" s="16">
        <v>19.244299999999999</v>
      </c>
      <c r="E206" s="16"/>
      <c r="F206" s="16"/>
      <c r="G206" s="22">
        <f>D206*B206</f>
        <v>292782.78019999998</v>
      </c>
      <c r="H206" s="29"/>
      <c r="J206" s="9"/>
      <c r="K206" s="9"/>
      <c r="L206" s="9"/>
      <c r="M206" s="10"/>
    </row>
    <row r="207" spans="1:13" x14ac:dyDescent="0.25">
      <c r="A207" s="4" t="s">
        <v>6</v>
      </c>
      <c r="B207" s="6">
        <v>13296</v>
      </c>
      <c r="C207" s="35">
        <f t="shared" ref="C207:C208" si="58">B207/$M$4</f>
        <v>1.1542870852620718E-4</v>
      </c>
      <c r="D207" s="17">
        <v>19.2464222322503</v>
      </c>
      <c r="E207" s="39">
        <v>19.75</v>
      </c>
      <c r="F207" s="17">
        <v>19.05</v>
      </c>
      <c r="G207" s="24">
        <f>B207*D207</f>
        <v>255900.43</v>
      </c>
      <c r="H207" s="29"/>
      <c r="J207" s="9"/>
      <c r="K207" s="9"/>
      <c r="L207" s="9"/>
      <c r="M207" s="10"/>
    </row>
    <row r="208" spans="1:13" x14ac:dyDescent="0.25">
      <c r="A208" s="5" t="s">
        <v>7</v>
      </c>
      <c r="B208" s="7">
        <v>1918</v>
      </c>
      <c r="C208" s="36">
        <f t="shared" si="58"/>
        <v>1.6651042640889396E-5</v>
      </c>
      <c r="D208" s="18">
        <v>19.229499478623573</v>
      </c>
      <c r="E208" s="18">
        <v>19.309999999999999</v>
      </c>
      <c r="F208" s="32">
        <v>19.16</v>
      </c>
      <c r="G208" s="23">
        <f>B208*D208</f>
        <v>36882.180000000015</v>
      </c>
      <c r="H208" s="29"/>
      <c r="J208" s="9"/>
      <c r="K208" s="9"/>
      <c r="L208" s="9"/>
      <c r="M208" s="10"/>
    </row>
    <row r="209" spans="1:13" x14ac:dyDescent="0.25">
      <c r="A209" s="28"/>
      <c r="B209" s="8"/>
      <c r="C209" s="31"/>
      <c r="D209" s="41"/>
      <c r="E209" s="25"/>
      <c r="G209" s="26"/>
      <c r="H209" s="27"/>
    </row>
    <row r="210" spans="1:13" x14ac:dyDescent="0.25">
      <c r="A210" s="19" t="s">
        <v>14</v>
      </c>
      <c r="B210" s="15">
        <f>B2+B5+B8+B11+B14+B17+B20+B23+B26+B29+B32+B35+B38+B41+B44+B47+B50+B53+B56+B59+B62+B68+B65+B71+B74+B77+B80+B83+B86+B89+B92+B95+B98+B101+B104+B107+B110+B113+B116+B119+B122+B125+B128+B131+B134+B137+B140+B143+B146+B149+B152+B155+B158+B161+B164+B167+B170+B173+B176+B179+B182+B185+B188+B191+B194+B197+B200+B203+B206</f>
        <v>1151879</v>
      </c>
      <c r="C210" s="30">
        <f>C2+C5+C8+C11+C14+C17+C20+C23+C26+C29+C32+C35+C38+C41+C44+C47+C50+C53+C56+C59+C62+C65+C68+C71+C74+C77+C80+C83+C86+C89+C92+C95+C98+C101+C104+C107+C110+C113+C116+C119+C122+C125+C128+C131+C134+C137+C140+C143+C146+C149+C152+C155+C158+C161+C164+C167+C170+C173+C176+C179+C182+C185+C188+C191+C194+C197+C200+C203+C206</f>
        <v>9.9999928812017948E-3</v>
      </c>
      <c r="D210" s="42">
        <f>G210/B210</f>
        <v>17.023969085468178</v>
      </c>
      <c r="E210" s="16"/>
      <c r="F210" s="16"/>
      <c r="G210" s="15">
        <f>G2+G5+G8+G11+G14+G17+G20+G23+G26+G29+G32+G35+G38+G41+G44+G47+G50+G53+G56+G59+G62+G65+G68+G71+G74+G77+G80+G83+G86+G89+G92+G95+G98+G101+G104+G107+G110+G113+G116+G119+G122+G125+G128+G131+G134+G137+G140+G143+G146+G149+G152+G155+G158+G161+G164+G167+G170+G173+G176+G179+G182+G185+G188+G191+G194+G197+G200+G203+G206</f>
        <v>19609552.486199997</v>
      </c>
    </row>
    <row r="211" spans="1:13" x14ac:dyDescent="0.25">
      <c r="C211" s="34"/>
      <c r="E211" s="17"/>
      <c r="F211" s="17"/>
    </row>
    <row r="212" spans="1:13" x14ac:dyDescent="0.25">
      <c r="B212" s="27"/>
      <c r="D212" s="17"/>
    </row>
    <row r="213" spans="1:13" x14ac:dyDescent="0.25">
      <c r="B213" s="27"/>
    </row>
    <row r="214" spans="1:13" x14ac:dyDescent="0.25">
      <c r="J214" s="10"/>
      <c r="K214" s="10"/>
      <c r="L214" s="10"/>
      <c r="M214" s="12"/>
    </row>
  </sheetData>
  <pageMargins left="0.7" right="0.7" top="0.78740157499999996" bottom="0.78740157499999996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Aktienrückkauf 2019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Elian</dc:creator>
  <cp:lastModifiedBy>Daniel Merl</cp:lastModifiedBy>
  <cp:lastPrinted>2019-11-04T12:31:19Z</cp:lastPrinted>
  <dcterms:created xsi:type="dcterms:W3CDTF">2019-09-17T11:46:55Z</dcterms:created>
  <dcterms:modified xsi:type="dcterms:W3CDTF">2020-07-01T11:17:50Z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